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baneparmentier/Documents/Coover/"/>
    </mc:Choice>
  </mc:AlternateContent>
  <xr:revisionPtr revIDLastSave="0" documentId="8_{504F9B23-786E-374F-8CA6-D09F4558D74E}" xr6:coauthVersionLast="45" xr6:coauthVersionMax="45" xr10:uidLastSave="{00000000-0000-0000-0000-000000000000}"/>
  <bookViews>
    <workbookView xWindow="0" yWindow="460" windowWidth="28800" windowHeight="15940" activeTab="2" xr2:uid="{923165BF-3A85-DC4C-8866-3CC17711965D}"/>
  </bookViews>
  <sheets>
    <sheet name="Info SCI" sheetId="1" r:id="rId1"/>
    <sheet name="Tableau de bord" sheetId="2" r:id="rId2"/>
    <sheet name="JAN" sheetId="3" r:id="rId3"/>
    <sheet name="FEV" sheetId="4" r:id="rId4"/>
    <sheet name="MAR" sheetId="15" r:id="rId5"/>
    <sheet name="AVR" sheetId="6" r:id="rId6"/>
    <sheet name="MAI" sheetId="7" r:id="rId7"/>
    <sheet name="JUIN" sheetId="8" r:id="rId8"/>
    <sheet name="JUIL" sheetId="9" r:id="rId9"/>
    <sheet name="AOU" sheetId="10" r:id="rId10"/>
    <sheet name="SEPT" sheetId="11" r:id="rId11"/>
    <sheet name="OCT" sheetId="12" r:id="rId12"/>
    <sheet name="NOV" sheetId="13" r:id="rId13"/>
    <sheet name="DEC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2" l="1"/>
  <c r="M5" i="2" s="1"/>
  <c r="L4" i="2"/>
  <c r="K4" i="2"/>
  <c r="J4" i="2"/>
  <c r="I4" i="2"/>
  <c r="H4" i="2"/>
  <c r="G4" i="2"/>
  <c r="F4" i="2"/>
  <c r="E4" i="2"/>
  <c r="E3" i="2"/>
  <c r="D4" i="2"/>
  <c r="D5" i="2" s="1"/>
  <c r="M3" i="2"/>
  <c r="L3" i="2"/>
  <c r="K3" i="2"/>
  <c r="J3" i="2"/>
  <c r="I3" i="2"/>
  <c r="I5" i="2" s="1"/>
  <c r="H3" i="2"/>
  <c r="G3" i="2"/>
  <c r="F3" i="2"/>
  <c r="D3" i="2"/>
  <c r="E54" i="8"/>
  <c r="C54" i="8" s="1"/>
  <c r="J7" i="8" s="1"/>
  <c r="J7" i="13"/>
  <c r="J7" i="12"/>
  <c r="J7" i="11"/>
  <c r="J7" i="10"/>
  <c r="J7" i="9"/>
  <c r="J6" i="6"/>
  <c r="J7" i="15"/>
  <c r="E54" i="14"/>
  <c r="C54" i="14"/>
  <c r="E54" i="13"/>
  <c r="C54" i="13"/>
  <c r="E54" i="12"/>
  <c r="C54" i="12"/>
  <c r="E54" i="11"/>
  <c r="C54" i="11"/>
  <c r="E54" i="10"/>
  <c r="C54" i="10"/>
  <c r="E54" i="9"/>
  <c r="C54" i="9"/>
  <c r="E54" i="7"/>
  <c r="C54" i="7"/>
  <c r="J6" i="7" s="1"/>
  <c r="E54" i="6"/>
  <c r="C54" i="6"/>
  <c r="E54" i="15"/>
  <c r="C54" i="15"/>
  <c r="E54" i="4"/>
  <c r="C4" i="2" s="1"/>
  <c r="C54" i="4"/>
  <c r="L5" i="2" l="1"/>
  <c r="K5" i="2"/>
  <c r="J5" i="2"/>
  <c r="G5" i="2"/>
  <c r="H5" i="2"/>
  <c r="F5" i="2"/>
  <c r="E5" i="2"/>
  <c r="J7" i="4"/>
  <c r="C3" i="2"/>
  <c r="C5" i="2" s="1"/>
  <c r="K7" i="14"/>
  <c r="E54" i="3"/>
  <c r="B4" i="2" s="1"/>
  <c r="C54" i="3"/>
  <c r="B3" i="2" l="1"/>
  <c r="J7" i="3"/>
  <c r="B6" i="2" l="1"/>
  <c r="C2" i="2" s="1"/>
  <c r="C6" i="2" s="1"/>
  <c r="D2" i="2" s="1"/>
  <c r="D6" i="2" s="1"/>
  <c r="E2" i="2" s="1"/>
  <c r="E6" i="2" s="1"/>
  <c r="F2" i="2" s="1"/>
  <c r="F6" i="2" s="1"/>
  <c r="G2" i="2" s="1"/>
  <c r="G6" i="2" s="1"/>
  <c r="H2" i="2" s="1"/>
  <c r="H6" i="2" s="1"/>
  <c r="I2" i="2" s="1"/>
  <c r="I6" i="2" s="1"/>
  <c r="J2" i="2" s="1"/>
  <c r="J6" i="2" s="1"/>
  <c r="K2" i="2" s="1"/>
  <c r="K6" i="2" s="1"/>
  <c r="L2" i="2" s="1"/>
  <c r="L6" i="2" s="1"/>
  <c r="M2" i="2" s="1"/>
  <c r="M6" i="2" s="1"/>
  <c r="B5" i="2"/>
</calcChain>
</file>

<file path=xl/sharedStrings.xml><?xml version="1.0" encoding="utf-8"?>
<sst xmlns="http://schemas.openxmlformats.org/spreadsheetml/2006/main" count="138" uniqueCount="61">
  <si>
    <t>Comptabilité de la SCI</t>
  </si>
  <si>
    <t>Dénomination sociale</t>
  </si>
  <si>
    <t>Adresse</t>
  </si>
  <si>
    <t>Téléphone</t>
  </si>
  <si>
    <t>SIREN</t>
  </si>
  <si>
    <t>Forme juridique</t>
  </si>
  <si>
    <t>N° TVA</t>
  </si>
  <si>
    <t>Date de création entreprise</t>
  </si>
  <si>
    <t>SIRET</t>
  </si>
  <si>
    <t>Activité (Code APE/NAF)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</si>
  <si>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</si>
  <si>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</si>
  <si>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</si>
  <si>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</si>
  <si>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</si>
  <si>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</si>
  <si>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</si>
  <si>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</si>
  <si>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</si>
  <si>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</si>
  <si>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</si>
  <si>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</si>
  <si>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Opérations </t>
  </si>
  <si>
    <t xml:space="preserve">Montant </t>
  </si>
  <si>
    <t>Montant</t>
  </si>
  <si>
    <t>Date</t>
  </si>
  <si>
    <t>Encaissements</t>
  </si>
  <si>
    <t>Décaissements</t>
  </si>
  <si>
    <t>JANVIER</t>
  </si>
  <si>
    <t>FÉVRIER</t>
  </si>
  <si>
    <t>MARS</t>
  </si>
  <si>
    <t>TOTAL</t>
  </si>
  <si>
    <t>AVRIL</t>
  </si>
  <si>
    <t>MAI</t>
  </si>
  <si>
    <t>JUIN</t>
  </si>
  <si>
    <t>JUILLET</t>
  </si>
  <si>
    <t>SEPTEMBRE</t>
  </si>
  <si>
    <t>OCTOBRE</t>
  </si>
  <si>
    <t>NOVEMBRE</t>
  </si>
  <si>
    <t>DÉCEMBRE</t>
  </si>
  <si>
    <t>AOÛT</t>
  </si>
  <si>
    <t>TOTAL JANVIER</t>
  </si>
  <si>
    <t>Solde</t>
  </si>
  <si>
    <t>TOTAL MAI</t>
  </si>
  <si>
    <t>TOTAL FÉVRIER</t>
  </si>
  <si>
    <t>TOTAL MARS</t>
  </si>
  <si>
    <t>TOTAL AVRIL</t>
  </si>
  <si>
    <t>TOTAL JUIN</t>
  </si>
  <si>
    <t>TOTAL JUILLET</t>
  </si>
  <si>
    <t>TOTAL AOÛT</t>
  </si>
  <si>
    <t>TOTAL SEPTEMBRE</t>
  </si>
  <si>
    <t>TOTAL OCTOBRE</t>
  </si>
  <si>
    <t>TOTAL NOVEMBRE</t>
  </si>
  <si>
    <t>TOTAL DÉCEMBRE</t>
  </si>
  <si>
    <t>SOLDE DÉBUT DE MOIS</t>
  </si>
  <si>
    <t>TOTAL ENCAISSEMENTS</t>
  </si>
  <si>
    <t>TOTAL DÉCAISSEMENTS</t>
  </si>
  <si>
    <t>VARIATION</t>
  </si>
  <si>
    <t>SOLDE FIN DE MOIS</t>
  </si>
  <si>
    <t>Loyers</t>
  </si>
  <si>
    <t>Assurances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</si>
</sst>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u/>
      <sz val="12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rgb="FF00206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Calibri (Corps)"/>
    </font>
    <font>
      <sz val="12"/>
      <color rgb="FFFFFFFF"/>
      <name val="Calibri (Corps)"/>
    </font>
    <font>
      <sz val="12"/>
      <color rgb="FF000000"/>
      <name val="Calibri"/>
      <family val="2"/>
      <scheme val="minor"/>
    </font>
    <font>
      <b/>
      <sz val="16"/>
      <color theme="0"/>
      <name val="Arial"/>
      <family val="2"/>
    </font>
    <font>
      <u/>
      <sz val="16"/>
      <color theme="0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BC7"/>
        <bgColor indexed="64"/>
      </patternFill>
    </fill>
    <fill>
      <patternFill patternType="solid">
        <fgColor rgb="FFFF686F"/>
        <bgColor indexed="64"/>
      </patternFill>
    </fill>
  </fills>
  <borders count="11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/>
      <protection hidden="1"/>
    </xf>
    <xf numFmtId="0" fontId="3" fillId="2" borderId="2" xfId="0" quotePrefix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11" fillId="0" borderId="2" xfId="0" applyFont="1" applyBorder="1" applyAlignment="1">
      <alignment horizontal="center"/>
    </xf>
    <xf numFmtId="164" fontId="11" fillId="0" borderId="4" xfId="0" applyNumberFormat="1" applyFont="1" applyBorder="1"/>
    <xf numFmtId="14" fontId="8" fillId="3" borderId="5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alignment horizontal="center"/>
      <protection locked="0"/>
    </xf>
    <xf numFmtId="164" fontId="8" fillId="3" borderId="3" xfId="0" applyNumberFormat="1" applyFont="1" applyFill="1" applyBorder="1" applyAlignment="1" applyProtection="1">
      <alignment horizontal="center"/>
      <protection locked="0"/>
    </xf>
    <xf numFmtId="164" fontId="8" fillId="3" borderId="6" xfId="0" applyNumberFormat="1" applyFont="1" applyFill="1" applyBorder="1" applyAlignment="1" applyProtection="1">
      <alignment horizontal="center"/>
      <protection locked="0"/>
    </xf>
    <xf numFmtId="0" fontId="12" fillId="2" borderId="4" xfId="0" quotePrefix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/>
    </xf>
    <xf numFmtId="164" fontId="14" fillId="7" borderId="3" xfId="0" applyNumberFormat="1" applyFont="1" applyFill="1" applyBorder="1" applyAlignment="1">
      <alignment horizontal="center" vertical="center" wrapText="1"/>
    </xf>
    <xf numFmtId="164" fontId="14" fillId="7" borderId="6" xfId="0" applyNumberFormat="1" applyFont="1" applyFill="1" applyBorder="1" applyAlignment="1">
      <alignment horizontal="center" vertical="center" wrapText="1"/>
    </xf>
    <xf numFmtId="164" fontId="14" fillId="4" borderId="8" xfId="0" applyNumberFormat="1" applyFont="1" applyFill="1" applyBorder="1" applyAlignment="1">
      <alignment horizontal="center" vertical="center" wrapText="1"/>
    </xf>
    <xf numFmtId="164" fontId="14" fillId="8" borderId="3" xfId="0" applyNumberFormat="1" applyFont="1" applyFill="1" applyBorder="1" applyAlignment="1">
      <alignment horizontal="center" vertical="center" wrapText="1"/>
    </xf>
    <xf numFmtId="164" fontId="14" fillId="8" borderId="6" xfId="0" applyNumberFormat="1" applyFont="1" applyFill="1" applyBorder="1" applyAlignment="1">
      <alignment horizontal="center" vertical="center" wrapText="1"/>
    </xf>
    <xf numFmtId="164" fontId="14" fillId="9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2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686F"/>
      <color rgb="FFFFCBC7"/>
      <color rgb="FFFCB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068483-2CD0-434E-A110-3117D52664FA}" name="Tableau1" displayName="Tableau1" ref="A1:M6" totalsRowShown="0" headerRowDxfId="207" dataDxfId="205" headerRowBorderDxfId="206" tableBorderDxfId="204" totalsRowBorderDxfId="203">
  <autoFilter ref="A1:M6" xr:uid="{D7396870-0259-8B44-8037-70557578AB3E}"/>
  <tableColumns count="13">
    <tableColumn id="1" xr3:uid="{F5194AC0-1613-644A-92E4-4DA74E50D5E3}" name="Opérations " dataDxfId="202"/>
    <tableColumn id="2" xr3:uid="{EFAEBBD9-5D06-3840-B5C0-0E3326D06110}" name="Janvier" dataDxfId="201">
      <calculatedColumnFormula>Tableau2[[#Totals],[Montant ]]</calculatedColumnFormula>
    </tableColumn>
    <tableColumn id="3" xr3:uid="{3E9FBC67-7929-A44C-BB7D-29DAC3AF2C60}" name="Février" dataDxfId="200">
      <calculatedColumnFormula>B6</calculatedColumnFormula>
    </tableColumn>
    <tableColumn id="4" xr3:uid="{9428D15C-12E5-1240-8EE1-70E103AC7E29}" name="Mars" dataDxfId="199"/>
    <tableColumn id="5" xr3:uid="{CE362FB5-6592-B04A-B30B-060CFD3FDC96}" name="Avril" dataDxfId="198"/>
    <tableColumn id="6" xr3:uid="{22C296CA-B63B-2D4A-A790-34EFC093F136}" name="Mai" dataDxfId="197"/>
    <tableColumn id="7" xr3:uid="{E460E42C-1C5F-0B48-8351-DD20DC823AEB}" name="Juin" dataDxfId="196"/>
    <tableColumn id="8" xr3:uid="{E142A6E3-7F4B-1D42-B84D-F52E9DE90D50}" name="Juillet" dataDxfId="195"/>
    <tableColumn id="9" xr3:uid="{C8FF286E-0492-FB48-B6BA-9E6C219A8B96}" name="Août" dataDxfId="194"/>
    <tableColumn id="10" xr3:uid="{5073D8E6-BB31-3A49-985D-94A66B3E2AF0}" name="Septembre" dataDxfId="193"/>
    <tableColumn id="11" xr3:uid="{E296F7E7-D861-C142-926B-4C2E21F8F618}" name="Octobre" dataDxfId="192"/>
    <tableColumn id="12" xr3:uid="{D785B256-8C5B-9B4C-8012-954B7F3AB364}" name="Novembre" dataDxfId="191"/>
    <tableColumn id="13" xr3:uid="{1AEF3143-1E62-9741-929D-4F8ECE22AE89}" name="Décembre" dataDxfId="19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AE576A7-8A5D-E345-9664-190DECAD04C9}" name="Tableau26813" displayName="Tableau26813" ref="A2:E54" totalsRowCount="1" headerRowDxfId="63" dataDxfId="61" totalsRowDxfId="59" headerRowBorderDxfId="62" tableBorderDxfId="60" totalsRowBorderDxfId="58">
  <autoFilter ref="A2:E53" xr:uid="{5182A674-AAF0-7F4A-925C-910FED56F348}"/>
  <tableColumns count="5">
    <tableColumn id="1" xr3:uid="{5E19B768-8993-D441-BCD8-3C9F6A512FDC}" name="Date" totalsRowLabel="TOTAL" dataDxfId="57" totalsRowDxfId="56"/>
    <tableColumn id="2" xr3:uid="{2ACC37A1-1932-9747-9FE8-2E4AB25B6FEA}" name="Encaissements" dataDxfId="55" totalsRowDxfId="54"/>
    <tableColumn id="3" xr3:uid="{15891BB3-5F04-0641-9FCC-676E3427C8DE}" name="Montant " totalsRowFunction="sum" dataDxfId="53" totalsRowDxfId="52"/>
    <tableColumn id="4" xr3:uid="{2BF5DB66-3AAE-5047-87A0-695964A77A7A}" name="Décaissements" dataDxfId="51" totalsRowDxfId="50"/>
    <tableColumn id="5" xr3:uid="{D04B7B78-3B05-144B-B68E-E04F7F2C2980}" name="Montant" totalsRowFunction="sum" dataDxfId="49" totalsRowDxfId="48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280107F-D7CD-8A46-A26E-AB31826D3377}" name="Tableau26814" displayName="Tableau26814" ref="A2:E54" totalsRowCount="1" headerRowDxfId="47" dataDxfId="45" totalsRowDxfId="43" headerRowBorderDxfId="46" tableBorderDxfId="44" totalsRowBorderDxfId="42">
  <autoFilter ref="A2:E53" xr:uid="{14EC719C-BDCC-A34B-831B-E3F38BFC929D}"/>
  <tableColumns count="5">
    <tableColumn id="1" xr3:uid="{F1696126-F0E4-944B-8B6E-9B245988173B}" name="Date" totalsRowLabel="TOTAL" dataDxfId="41" totalsRowDxfId="40"/>
    <tableColumn id="2" xr3:uid="{575041E9-AA22-464F-ADD7-679F9D9D2A6C}" name="Encaissements" dataDxfId="39" totalsRowDxfId="38"/>
    <tableColumn id="3" xr3:uid="{D426165F-A2CE-C840-9712-06872F5004A3}" name="Montant " totalsRowFunction="sum" dataDxfId="37" totalsRowDxfId="36"/>
    <tableColumn id="4" xr3:uid="{063DEC17-95C6-664A-B3D4-36994D1000F7}" name="Décaissements" dataDxfId="35" totalsRowDxfId="34"/>
    <tableColumn id="5" xr3:uid="{3BEAA6F6-3981-5546-952D-99782125A6F0}" name="Montant" totalsRowFunction="sum" dataDxfId="33" totalsRowDxfId="32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4FA60DE-1D3F-A843-9420-7478FC28119F}" name="Tableau26815" displayName="Tableau26815" ref="A2:E54" totalsRowCount="1" headerRowDxfId="31" dataDxfId="29" totalsRowDxfId="27" headerRowBorderDxfId="30" tableBorderDxfId="28" totalsRowBorderDxfId="26">
  <autoFilter ref="A2:E53" xr:uid="{3FFE944F-46A2-3245-BB4F-26B688A64088}"/>
  <tableColumns count="5">
    <tableColumn id="1" xr3:uid="{1F572DF5-A9E2-164E-B81B-8BD2E3A20C40}" name="Date" totalsRowLabel="TOTAL" dataDxfId="25" totalsRowDxfId="24"/>
    <tableColumn id="2" xr3:uid="{53F2814A-8713-D149-9256-AF019EEF1C4C}" name="Encaissements" dataDxfId="23" totalsRowDxfId="22"/>
    <tableColumn id="3" xr3:uid="{99B0D1D2-7E31-DC40-843F-56DFC7F0B888}" name="Montant " totalsRowFunction="sum" dataDxfId="21" totalsRowDxfId="20"/>
    <tableColumn id="4" xr3:uid="{CEB03D5F-E696-184E-AE07-2BB919CCB9FE}" name="Décaissements" dataDxfId="19" totalsRowDxfId="18"/>
    <tableColumn id="5" xr3:uid="{78F48DE0-DB9E-4B45-B90A-066C8CBB5DA3}" name="Montant" totalsRowFunction="sum" dataDxfId="17" totalsRowDxfId="1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4202898-B0C4-4148-8993-FCD94CDE19FE}" name="Tableau26816" displayName="Tableau26816" ref="A2:E54" totalsRowCount="1" headerRowDxfId="15" dataDxfId="13" totalsRowDxfId="11" headerRowBorderDxfId="14" tableBorderDxfId="12" totalsRowBorderDxfId="10">
  <autoFilter ref="A2:E53" xr:uid="{E12E2A24-8CA6-234C-A46F-A93C9BC173C2}"/>
  <tableColumns count="5">
    <tableColumn id="1" xr3:uid="{C7E73477-F72D-6B41-9005-3D7D0A5DAB9B}" name="Date" totalsRowLabel="TOTAL" dataDxfId="9" totalsRowDxfId="8"/>
    <tableColumn id="2" xr3:uid="{F094823D-0B5A-9547-84AC-460B9546C066}" name="Encaissements" dataDxfId="7" totalsRowDxfId="6"/>
    <tableColumn id="3" xr3:uid="{43380EC2-6EAE-4A49-A9B7-9B970E2A6F86}" name="Montant " totalsRowFunction="sum" dataDxfId="5" totalsRowDxfId="4"/>
    <tableColumn id="4" xr3:uid="{EF655A60-B152-484B-9791-AD4897BCBBBA}" name="Décaissements" dataDxfId="3" totalsRowDxfId="2"/>
    <tableColumn id="5" xr3:uid="{EBE52EBD-8247-C345-8F98-13E1725A5CB7}" name="Montant" totalsRowFunction="sum" dataDxfId="1" totalsRow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EA4C9B-EBD8-894F-84B7-EA9D7402637A}" name="Tableau2" displayName="Tableau2" ref="A2:E54" totalsRowCount="1" headerRowDxfId="189" dataDxfId="187" totalsRowDxfId="185" headerRowBorderDxfId="188" tableBorderDxfId="186" totalsRowBorderDxfId="184">
  <autoFilter ref="A2:E53" xr:uid="{06AD1EBF-6F69-A94D-9F17-02866705353A}"/>
  <tableColumns count="5">
    <tableColumn id="1" xr3:uid="{937109EA-686B-E34D-A5A0-14DD27243317}" name="Date" totalsRowLabel="TOTAL" dataDxfId="183" totalsRowDxfId="182"/>
    <tableColumn id="2" xr3:uid="{079E136D-C799-D143-B043-67B7A9AEADF1}" name="Encaissements" dataDxfId="181" totalsRowDxfId="180"/>
    <tableColumn id="3" xr3:uid="{A8524513-0C07-C748-BE75-36E8A5D0F5ED}" name="Montant " totalsRowFunction="sum" dataDxfId="179" totalsRowDxfId="178"/>
    <tableColumn id="4" xr3:uid="{86006E57-2323-1141-83E7-36C0241830C4}" name="Décaissements" dataDxfId="177" totalsRowDxfId="176"/>
    <tableColumn id="5" xr3:uid="{5F209976-18F5-354D-849C-9A12083471B4}" name="Montant" totalsRowFunction="sum" dataDxfId="175" totalsRowDxfId="17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AB6834-2FE2-C94C-8796-0D82BA152F1E}" name="Tableau24" displayName="Tableau24" ref="A2:E54" totalsRowCount="1" headerRowDxfId="173" dataDxfId="171" headerRowBorderDxfId="172" tableBorderDxfId="170" totalsRowBorderDxfId="169">
  <autoFilter ref="A2:E53" xr:uid="{DBA44FA6-2717-DB42-8B5B-0D701332DED7}"/>
  <tableColumns count="5">
    <tableColumn id="1" xr3:uid="{568B0F32-8565-0E43-A2C6-9B464041E330}" name="Date" totalsRowLabel="TOTAL" dataDxfId="168" totalsRowDxfId="167"/>
    <tableColumn id="2" xr3:uid="{16041F13-AFF9-D144-86A3-2BFCB3A68C68}" name="Encaissements" dataDxfId="166" totalsRowDxfId="165"/>
    <tableColumn id="3" xr3:uid="{B26B1883-7927-7B44-919A-9941D9722C56}" name="Montant " totalsRowFunction="sum" dataDxfId="164" totalsRowDxfId="163"/>
    <tableColumn id="4" xr3:uid="{98917E81-B067-4D42-856E-2BBB3B8DA13E}" name="Décaissements" dataDxfId="162" totalsRowDxfId="161"/>
    <tableColumn id="5" xr3:uid="{2A0DFF30-67D1-B646-A8E9-50FE41F61DC6}" name="Montant" totalsRowFunction="sum" dataDxfId="160" totalsRowDxfId="15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67E1001-89B0-F846-A4E6-628A2577FD96}" name="Tableau26" displayName="Tableau26" ref="A2:E54" totalsRowCount="1" headerRowDxfId="158" dataDxfId="156" totalsRowDxfId="154" headerRowBorderDxfId="157" tableBorderDxfId="155" totalsRowBorderDxfId="153">
  <autoFilter ref="A2:E53" xr:uid="{E93B8082-1BE8-BC49-8A18-B46F436CF55E}"/>
  <tableColumns count="5">
    <tableColumn id="1" xr3:uid="{4A103E95-FA14-6649-9FC5-E7B9D447AEBF}" name="Date" totalsRowLabel="TOTAL" dataDxfId="152" totalsRowDxfId="151"/>
    <tableColumn id="2" xr3:uid="{2917487B-EF82-944A-9A90-EA5C6491D100}" name="Encaissements" dataDxfId="150" totalsRowDxfId="149"/>
    <tableColumn id="3" xr3:uid="{AB532D49-516F-0F41-B066-C8B79508FE87}" name="Montant " totalsRowFunction="sum" dataDxfId="148" totalsRowDxfId="147"/>
    <tableColumn id="4" xr3:uid="{74FD761C-8290-7442-9062-E4FC52885040}" name="Décaissements" dataDxfId="146" totalsRowDxfId="145"/>
    <tableColumn id="5" xr3:uid="{F63E5D95-E54C-7242-BE16-F474FBEAFDDE}" name="Montant" totalsRowFunction="sum" dataDxfId="144" totalsRowDxfId="14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13441C6-96FB-E74C-B330-5CC903AFA61F}" name="Tableau268" displayName="Tableau268" ref="A2:E54" totalsRowCount="1" headerRowDxfId="142" dataDxfId="140" totalsRowDxfId="138" headerRowBorderDxfId="141" tableBorderDxfId="139" totalsRowBorderDxfId="137">
  <autoFilter ref="A2:E53" xr:uid="{29087F49-F97B-214F-948F-DE5E7C9DEA5A}"/>
  <tableColumns count="5">
    <tableColumn id="1" xr3:uid="{3CE16DF3-6771-BA43-8316-9DEA86CFF583}" name="Date" totalsRowLabel="TOTAL" dataDxfId="136" totalsRowDxfId="135"/>
    <tableColumn id="2" xr3:uid="{5285CC89-7118-A94B-815F-076A85DA27E2}" name="Encaissements" dataDxfId="134" totalsRowDxfId="133"/>
    <tableColumn id="3" xr3:uid="{88ED1121-EDE5-2844-89ED-CD3AEDDAA38C}" name="Montant " totalsRowFunction="sum" dataDxfId="132" totalsRowDxfId="131"/>
    <tableColumn id="4" xr3:uid="{7BA29003-02C2-5A4D-81EB-80DDA9CA8167}" name="Décaissements" dataDxfId="130" totalsRowDxfId="129"/>
    <tableColumn id="5" xr3:uid="{C7DE08DF-F053-5943-A0DB-97D2E81F9932}" name="Montant" totalsRowFunction="sum" dataDxfId="128" totalsRowDxfId="127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392F3D0-71AB-9E46-937A-902A5009EB47}" name="Tableau2689" displayName="Tableau2689" ref="A2:E54" totalsRowCount="1" headerRowDxfId="126" dataDxfId="124" totalsRowDxfId="122" headerRowBorderDxfId="125" tableBorderDxfId="123" totalsRowBorderDxfId="121">
  <autoFilter ref="A2:E53" xr:uid="{82809ED6-AB58-5846-B41D-C18844733A1B}"/>
  <tableColumns count="5">
    <tableColumn id="1" xr3:uid="{A79D780C-6ABB-704A-A6AA-78DF44F1C39A}" name="Date" totalsRowLabel="TOTAL" dataDxfId="120" totalsRowDxfId="119"/>
    <tableColumn id="2" xr3:uid="{831986BB-3ABB-F34F-A972-D75A22DC607B}" name="Encaissements" dataDxfId="118" totalsRowDxfId="117"/>
    <tableColumn id="3" xr3:uid="{1253BAD4-63E4-6F4E-A8E3-B917ACED838F}" name="Montant " totalsRowFunction="sum" dataDxfId="116" totalsRowDxfId="115"/>
    <tableColumn id="4" xr3:uid="{B830747B-A375-B742-A539-A07C534C338C}" name="Décaissements" dataDxfId="114" totalsRowDxfId="113"/>
    <tableColumn id="5" xr3:uid="{7D0F252D-9EFA-CD47-90E1-EB43447F7763}" name="Montant" totalsRowFunction="sum" dataDxfId="112" totalsRowDxfId="11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F7ECA78-BCD0-9A42-AB20-CA51FE867CC4}" name="Tableau26810" displayName="Tableau26810" ref="A2:E54" totalsRowCount="1" headerRowDxfId="110" dataDxfId="108" totalsRowDxfId="106" headerRowBorderDxfId="109" tableBorderDxfId="107" totalsRowBorderDxfId="105">
  <autoFilter ref="A2:E53" xr:uid="{60212AB5-2C3F-F541-9979-1D1A7ECF5B7E}"/>
  <tableColumns count="5">
    <tableColumn id="1" xr3:uid="{1B1B5FBE-4F1B-3A47-B3FD-210149811B7B}" name="Date" totalsRowLabel="TOTAL" dataDxfId="104" totalsRowDxfId="103"/>
    <tableColumn id="2" xr3:uid="{D2C29856-3C1A-BA4E-A500-C07AF7A9A14A}" name="Encaissements" dataDxfId="102" totalsRowDxfId="101"/>
    <tableColumn id="3" xr3:uid="{B80D395A-B43B-7E48-B79F-795EE114968D}" name="Montant " totalsRowFunction="sum" dataDxfId="100" totalsRowDxfId="99"/>
    <tableColumn id="4" xr3:uid="{815E8C42-55AB-B84A-A544-C1AAF59AFFB7}" name="Décaissements" dataDxfId="98" totalsRowDxfId="97"/>
    <tableColumn id="5" xr3:uid="{144BD4DA-AD46-6B40-845F-C98E27C057D1}" name="Montant" totalsRowFunction="sum" dataDxfId="96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7087314-F29B-C746-8E05-DA2CC6F673BE}" name="Tableau26811" displayName="Tableau26811" ref="A2:E54" totalsRowCount="1" headerRowDxfId="95" dataDxfId="93" totalsRowDxfId="91" headerRowBorderDxfId="94" tableBorderDxfId="92" totalsRowBorderDxfId="90">
  <autoFilter ref="A2:E53" xr:uid="{5F82B860-EFBE-F941-BF05-6F3229D89E1E}"/>
  <tableColumns count="5">
    <tableColumn id="1" xr3:uid="{8DC0320F-CEE1-674B-8946-1420533620F9}" name="Date" totalsRowLabel="TOTAL" dataDxfId="89" totalsRowDxfId="88"/>
    <tableColumn id="2" xr3:uid="{4E1D6FE3-25C8-2140-86EB-CC620B7F0428}" name="Encaissements" dataDxfId="87" totalsRowDxfId="86"/>
    <tableColumn id="3" xr3:uid="{FD964B80-F2B3-C149-B4C7-E985454797C3}" name="Montant " totalsRowFunction="sum" dataDxfId="85" totalsRowDxfId="84"/>
    <tableColumn id="4" xr3:uid="{5C0AE40C-3E63-5147-B963-58788F4AFCFB}" name="Décaissements" dataDxfId="83" totalsRowDxfId="82"/>
    <tableColumn id="5" xr3:uid="{24C2CED0-1266-B14D-BE05-AA5ADB6A6E50}" name="Montant" totalsRowFunction="sum" dataDxfId="81" totalsRowDxfId="80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9F2B942-7FCF-804A-A2AB-6AA0A63BCC16}" name="Tableau26812" displayName="Tableau26812" ref="A2:E54" totalsRowCount="1" headerRowDxfId="79" dataDxfId="77" totalsRowDxfId="75" headerRowBorderDxfId="78" tableBorderDxfId="76" totalsRowBorderDxfId="74">
  <autoFilter ref="A2:E53" xr:uid="{434B8186-1843-C84C-8D55-8B856157A620}"/>
  <tableColumns count="5">
    <tableColumn id="1" xr3:uid="{4377935B-0753-C640-83D9-FA5DB9DFD239}" name="Date" totalsRowLabel="TOTAL" dataDxfId="73" totalsRowDxfId="72"/>
    <tableColumn id="2" xr3:uid="{847D090F-BF2E-F54C-8FAF-75FF0A741757}" name="Encaissements" dataDxfId="71" totalsRowDxfId="70"/>
    <tableColumn id="3" xr3:uid="{AE3DC8C3-43B8-5E45-9FE8-24FA26394FF3}" name="Montant " totalsRowFunction="sum" dataDxfId="69" totalsRowDxfId="68"/>
    <tableColumn id="4" xr3:uid="{77DF3E12-C390-154E-897F-7294A0475E54}" name="Décaissements" dataDxfId="67" totalsRowDxfId="66"/>
    <tableColumn id="5" xr3:uid="{76C1C9AD-8591-5F43-8D59-3658168C2003}" name="Montant" totalsRowFunction="sum" dataDxfId="65" totalsRowDxfId="6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AFB8-3838-5A48-87FF-68CCB1D29C26}">
  <dimension ref="A1:B10"/>
  <sheetViews>
    <sheetView zoomScale="85" workbookViewId="0">
      <selection activeCell="D10" sqref="D10"/>
    </sheetView>
  </sheetViews>
  <sheetFormatPr baseColWidth="10" defaultRowHeight="16"/>
  <cols>
    <col min="1" max="2" width="32" customWidth="1"/>
    <col min="4" max="6" width="10.83203125" customWidth="1"/>
    <col min="8" max="8" width="10.83203125" customWidth="1"/>
  </cols>
  <sheetData>
    <row r="1" spans="1:2" ht="20" customHeight="1">
      <c r="A1" s="29" t="s">
        <v>0</v>
      </c>
      <c r="B1" s="29"/>
    </row>
    <row r="2" spans="1:2" ht="20" customHeight="1">
      <c r="A2" s="3" t="s">
        <v>1</v>
      </c>
      <c r="B2" s="2"/>
    </row>
    <row r="3" spans="1:2" ht="20" customHeight="1">
      <c r="A3" s="3" t="s">
        <v>2</v>
      </c>
      <c r="B3" s="2"/>
    </row>
    <row r="4" spans="1:2" ht="20" customHeight="1">
      <c r="A4" s="3" t="s">
        <v>3</v>
      </c>
      <c r="B4" s="2"/>
    </row>
    <row r="5" spans="1:2" ht="20" customHeight="1">
      <c r="A5" s="3" t="s">
        <v>4</v>
      </c>
      <c r="B5" s="2"/>
    </row>
    <row r="6" spans="1:2" ht="20" customHeight="1">
      <c r="A6" s="3" t="s">
        <v>8</v>
      </c>
      <c r="B6" s="2"/>
    </row>
    <row r="7" spans="1:2" ht="20" customHeight="1">
      <c r="A7" s="3" t="s">
        <v>6</v>
      </c>
      <c r="B7" s="2"/>
    </row>
    <row r="8" spans="1:2" ht="20" customHeight="1">
      <c r="A8" s="3" t="s">
        <v>9</v>
      </c>
      <c r="B8" s="2"/>
    </row>
    <row r="9" spans="1:2" ht="20" customHeight="1">
      <c r="A9" s="3" t="s">
        <v>5</v>
      </c>
      <c r="B9" s="2"/>
    </row>
    <row r="10" spans="1:2" ht="20" customHeight="1">
      <c r="A10" s="3" t="s">
        <v>7</v>
      </c>
      <c r="B10" s="2"/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2E23E-824F-D440-929F-B232A39F6698}">
  <dimension ref="A1:J54"/>
  <sheetViews>
    <sheetView zoomScaleNormal="100" workbookViewId="0">
      <selection activeCell="A3" sqref="A3:E53"/>
    </sheetView>
  </sheetViews>
  <sheetFormatPr baseColWidth="10" defaultRowHeight="16"/>
  <cols>
    <col min="1" max="2" width="20.5" customWidth="1"/>
    <col min="3" max="3" width="16" customWidth="1"/>
    <col min="4" max="4" width="20.5" customWidth="1"/>
    <col min="5" max="5" width="16" customWidth="1"/>
    <col min="9" max="10" width="18" customWidth="1"/>
  </cols>
  <sheetData>
    <row r="1" spans="1:10">
      <c r="A1" s="30" t="s">
        <v>40</v>
      </c>
      <c r="B1" s="31"/>
      <c r="C1" s="31"/>
      <c r="D1" s="31"/>
      <c r="E1" s="31"/>
    </row>
    <row r="2" spans="1:10">
      <c r="A2" s="9" t="s">
        <v>25</v>
      </c>
      <c r="B2" s="9" t="s">
        <v>26</v>
      </c>
      <c r="C2" s="9" t="s">
        <v>23</v>
      </c>
      <c r="D2" s="9" t="s">
        <v>27</v>
      </c>
      <c r="E2" s="9" t="s">
        <v>24</v>
      </c>
    </row>
    <row r="3" spans="1:10">
      <c r="A3" s="14"/>
      <c r="B3" s="15"/>
      <c r="C3" s="16"/>
      <c r="D3" s="15"/>
      <c r="E3" s="17"/>
    </row>
    <row r="4" spans="1:10">
      <c r="A4" s="14"/>
      <c r="B4" s="15"/>
      <c r="C4" s="16"/>
      <c r="D4" s="15"/>
      <c r="E4" s="17"/>
    </row>
    <row r="5" spans="1:10">
      <c r="A5" s="14"/>
      <c r="B5" s="15"/>
      <c r="C5" s="16"/>
      <c r="D5" s="15"/>
      <c r="E5" s="17"/>
    </row>
    <row r="6" spans="1:10">
      <c r="A6" s="14"/>
      <c r="B6" s="15"/>
      <c r="C6" s="16"/>
      <c r="D6" s="15"/>
      <c r="E6" s="17"/>
      <c r="I6" s="32" t="s">
        <v>49</v>
      </c>
      <c r="J6" s="34"/>
    </row>
    <row r="7" spans="1:10">
      <c r="A7" s="14"/>
      <c r="B7" s="15"/>
      <c r="C7" s="16"/>
      <c r="D7" s="15"/>
      <c r="E7" s="17"/>
      <c r="I7" s="12" t="s">
        <v>42</v>
      </c>
      <c r="J7" s="13">
        <f>Tableau26812[[#Totals],[Montant ]]-Tableau26812[[#Totals],[Montant]]</f>
        <v>0</v>
      </c>
    </row>
    <row r="8" spans="1:10">
      <c r="A8" s="14"/>
      <c r="B8" s="15"/>
      <c r="C8" s="16"/>
      <c r="D8" s="15"/>
      <c r="E8" s="17"/>
    </row>
    <row r="9" spans="1:10">
      <c r="A9" s="14"/>
      <c r="B9" s="15"/>
      <c r="C9" s="16"/>
      <c r="D9" s="15"/>
      <c r="E9" s="17"/>
    </row>
    <row r="10" spans="1:10">
      <c r="A10" s="14"/>
      <c r="B10" s="15"/>
      <c r="C10" s="16"/>
      <c r="D10" s="15"/>
      <c r="E10" s="17"/>
    </row>
    <row r="11" spans="1:10">
      <c r="A11" s="14"/>
      <c r="B11" s="15"/>
      <c r="C11" s="16"/>
      <c r="D11" s="15"/>
      <c r="E11" s="17"/>
    </row>
    <row r="12" spans="1:10">
      <c r="A12" s="14"/>
      <c r="B12" s="15"/>
      <c r="C12" s="16"/>
      <c r="D12" s="15"/>
      <c r="E12" s="17"/>
    </row>
    <row r="13" spans="1:10">
      <c r="A13" s="14"/>
      <c r="B13" s="15"/>
      <c r="C13" s="16"/>
      <c r="D13" s="15"/>
      <c r="E13" s="17"/>
    </row>
    <row r="14" spans="1:10">
      <c r="A14" s="14"/>
      <c r="B14" s="15"/>
      <c r="C14" s="16"/>
      <c r="D14" s="15"/>
      <c r="E14" s="17"/>
    </row>
    <row r="15" spans="1:10">
      <c r="A15" s="14"/>
      <c r="B15" s="15"/>
      <c r="C15" s="16"/>
      <c r="D15" s="15"/>
      <c r="E15" s="17"/>
    </row>
    <row r="16" spans="1:10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SUBTOTAL(109,Tableau26812[[Montant ]])</f>
        <v>0</v>
      </c>
      <c r="D54" s="6"/>
      <c r="E54" s="8">
        <f>SUBTOTAL(109,Tableau26812[Montant])</f>
        <v>0</v>
      </c>
    </row>
  </sheetData>
  <mergeCells count="2">
    <mergeCell ref="A1:E1"/>
    <mergeCell ref="I6:J6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5753-CD24-0547-B83F-4EE0260AF443}">
  <dimension ref="A1:J54"/>
  <sheetViews>
    <sheetView zoomScaleNormal="100" workbookViewId="0">
      <selection activeCell="A3" sqref="A3:E53"/>
    </sheetView>
  </sheetViews>
  <sheetFormatPr baseColWidth="10" defaultRowHeight="16"/>
  <cols>
    <col min="1" max="2" width="20.6640625" customWidth="1"/>
    <col min="3" max="3" width="16" customWidth="1"/>
    <col min="4" max="4" width="20.6640625" customWidth="1"/>
    <col min="5" max="5" width="16" customWidth="1"/>
    <col min="9" max="10" width="18" customWidth="1"/>
  </cols>
  <sheetData>
    <row r="1" spans="1:10">
      <c r="A1" s="30" t="s">
        <v>36</v>
      </c>
      <c r="B1" s="31"/>
      <c r="C1" s="31"/>
      <c r="D1" s="31"/>
      <c r="E1" s="31"/>
    </row>
    <row r="2" spans="1:10">
      <c r="A2" s="9" t="s">
        <v>25</v>
      </c>
      <c r="B2" s="9" t="s">
        <v>26</v>
      </c>
      <c r="C2" s="9" t="s">
        <v>23</v>
      </c>
      <c r="D2" s="9" t="s">
        <v>27</v>
      </c>
      <c r="E2" s="9" t="s">
        <v>24</v>
      </c>
    </row>
    <row r="3" spans="1:10">
      <c r="A3" s="14"/>
      <c r="B3" s="15"/>
      <c r="C3" s="16"/>
      <c r="D3" s="15"/>
      <c r="E3" s="17"/>
    </row>
    <row r="4" spans="1:10">
      <c r="A4" s="14"/>
      <c r="B4" s="15"/>
      <c r="C4" s="16"/>
      <c r="D4" s="15"/>
      <c r="E4" s="17"/>
    </row>
    <row r="5" spans="1:10">
      <c r="A5" s="14"/>
      <c r="B5" s="15"/>
      <c r="C5" s="16"/>
      <c r="D5" s="15"/>
      <c r="E5" s="17"/>
    </row>
    <row r="6" spans="1:10">
      <c r="A6" s="14"/>
      <c r="B6" s="15"/>
      <c r="C6" s="16"/>
      <c r="D6" s="15"/>
      <c r="E6" s="17"/>
      <c r="I6" s="32" t="s">
        <v>50</v>
      </c>
      <c r="J6" s="34"/>
    </row>
    <row r="7" spans="1:10">
      <c r="A7" s="14"/>
      <c r="B7" s="15"/>
      <c r="C7" s="16"/>
      <c r="D7" s="15"/>
      <c r="E7" s="17"/>
      <c r="I7" s="12" t="s">
        <v>42</v>
      </c>
      <c r="J7" s="13">
        <f>Tableau26813[[#Totals],[Montant ]]-Tableau26813[[#Totals],[Montant]]</f>
        <v>0</v>
      </c>
    </row>
    <row r="8" spans="1:10">
      <c r="A8" s="14"/>
      <c r="B8" s="15"/>
      <c r="C8" s="16"/>
      <c r="D8" s="15"/>
      <c r="E8" s="17"/>
    </row>
    <row r="9" spans="1:10">
      <c r="A9" s="14"/>
      <c r="B9" s="15"/>
      <c r="C9" s="16"/>
      <c r="D9" s="15"/>
      <c r="E9" s="17"/>
    </row>
    <row r="10" spans="1:10">
      <c r="A10" s="14"/>
      <c r="B10" s="15"/>
      <c r="C10" s="16"/>
      <c r="D10" s="15"/>
      <c r="E10" s="17"/>
    </row>
    <row r="11" spans="1:10">
      <c r="A11" s="14"/>
      <c r="B11" s="15"/>
      <c r="C11" s="16"/>
      <c r="D11" s="15"/>
      <c r="E11" s="17"/>
    </row>
    <row r="12" spans="1:10">
      <c r="A12" s="14"/>
      <c r="B12" s="15"/>
      <c r="C12" s="16"/>
      <c r="D12" s="15"/>
      <c r="E12" s="17"/>
    </row>
    <row r="13" spans="1:10">
      <c r="A13" s="14"/>
      <c r="B13" s="15"/>
      <c r="C13" s="16"/>
      <c r="D13" s="15"/>
      <c r="E13" s="17"/>
    </row>
    <row r="14" spans="1:10">
      <c r="A14" s="14"/>
      <c r="B14" s="15"/>
      <c r="C14" s="16"/>
      <c r="D14" s="15"/>
      <c r="E14" s="17"/>
    </row>
    <row r="15" spans="1:10">
      <c r="A15" s="14"/>
      <c r="B15" s="15"/>
      <c r="C15" s="16"/>
      <c r="D15" s="15"/>
      <c r="E15" s="17"/>
    </row>
    <row r="16" spans="1:10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SUBTOTAL(109,Tableau26813[[Montant ]])</f>
        <v>0</v>
      </c>
      <c r="D54" s="6"/>
      <c r="E54" s="8">
        <f>SUBTOTAL(109,Tableau26813[Montant])</f>
        <v>0</v>
      </c>
    </row>
  </sheetData>
  <mergeCells count="2">
    <mergeCell ref="A1:E1"/>
    <mergeCell ref="I6:J6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FD7C-68E6-E243-BBAC-8682D4586634}">
  <dimension ref="A1:J54"/>
  <sheetViews>
    <sheetView zoomScaleNormal="100" workbookViewId="0">
      <selection activeCell="A3" sqref="A3:E53"/>
    </sheetView>
  </sheetViews>
  <sheetFormatPr baseColWidth="10" defaultRowHeight="16"/>
  <cols>
    <col min="1" max="2" width="20.6640625" customWidth="1"/>
    <col min="3" max="3" width="16" customWidth="1"/>
    <col min="4" max="4" width="20.6640625" customWidth="1"/>
    <col min="5" max="5" width="16" customWidth="1"/>
    <col min="9" max="10" width="18" customWidth="1"/>
  </cols>
  <sheetData>
    <row r="1" spans="1:10">
      <c r="A1" s="30" t="s">
        <v>37</v>
      </c>
      <c r="B1" s="31"/>
      <c r="C1" s="31"/>
      <c r="D1" s="31"/>
      <c r="E1" s="31"/>
    </row>
    <row r="2" spans="1:10">
      <c r="A2" s="9" t="s">
        <v>25</v>
      </c>
      <c r="B2" s="9" t="s">
        <v>26</v>
      </c>
      <c r="C2" s="9" t="s">
        <v>23</v>
      </c>
      <c r="D2" s="9" t="s">
        <v>27</v>
      </c>
      <c r="E2" s="9" t="s">
        <v>24</v>
      </c>
    </row>
    <row r="3" spans="1:10">
      <c r="A3" s="14"/>
      <c r="B3" s="15"/>
      <c r="C3" s="16"/>
      <c r="D3" s="15"/>
      <c r="E3" s="17"/>
    </row>
    <row r="4" spans="1:10">
      <c r="A4" s="14"/>
      <c r="B4" s="15"/>
      <c r="C4" s="16"/>
      <c r="D4" s="15"/>
      <c r="E4" s="17"/>
    </row>
    <row r="5" spans="1:10">
      <c r="A5" s="14"/>
      <c r="B5" s="15"/>
      <c r="C5" s="16"/>
      <c r="D5" s="15"/>
      <c r="E5" s="17"/>
    </row>
    <row r="6" spans="1:10">
      <c r="A6" s="14"/>
      <c r="B6" s="15"/>
      <c r="C6" s="16"/>
      <c r="D6" s="15"/>
      <c r="E6" s="17"/>
      <c r="I6" s="32" t="s">
        <v>51</v>
      </c>
      <c r="J6" s="34"/>
    </row>
    <row r="7" spans="1:10">
      <c r="A7" s="14"/>
      <c r="B7" s="15"/>
      <c r="C7" s="16"/>
      <c r="D7" s="15"/>
      <c r="E7" s="17"/>
      <c r="I7" s="12" t="s">
        <v>42</v>
      </c>
      <c r="J7" s="13">
        <f>Tableau26814[[#Totals],[Montant ]]-Tableau26814[[#Totals],[Montant]]</f>
        <v>0</v>
      </c>
    </row>
    <row r="8" spans="1:10">
      <c r="A8" s="14"/>
      <c r="B8" s="15"/>
      <c r="C8" s="16"/>
      <c r="D8" s="15"/>
      <c r="E8" s="17"/>
    </row>
    <row r="9" spans="1:10">
      <c r="A9" s="14"/>
      <c r="B9" s="15"/>
      <c r="C9" s="16"/>
      <c r="D9" s="15"/>
      <c r="E9" s="17"/>
    </row>
    <row r="10" spans="1:10">
      <c r="A10" s="14"/>
      <c r="B10" s="15"/>
      <c r="C10" s="16"/>
      <c r="D10" s="15"/>
      <c r="E10" s="17"/>
    </row>
    <row r="11" spans="1:10">
      <c r="A11" s="14"/>
      <c r="B11" s="15"/>
      <c r="C11" s="16"/>
      <c r="D11" s="15"/>
      <c r="E11" s="17"/>
    </row>
    <row r="12" spans="1:10">
      <c r="A12" s="14"/>
      <c r="B12" s="15"/>
      <c r="C12" s="16"/>
      <c r="D12" s="15"/>
      <c r="E12" s="17"/>
    </row>
    <row r="13" spans="1:10">
      <c r="A13" s="14"/>
      <c r="B13" s="15"/>
      <c r="C13" s="16"/>
      <c r="D13" s="15"/>
      <c r="E13" s="17"/>
    </row>
    <row r="14" spans="1:10">
      <c r="A14" s="14"/>
      <c r="B14" s="15"/>
      <c r="C14" s="16"/>
      <c r="D14" s="15"/>
      <c r="E14" s="17"/>
    </row>
    <row r="15" spans="1:10">
      <c r="A15" s="14"/>
      <c r="B15" s="15"/>
      <c r="C15" s="16"/>
      <c r="D15" s="15"/>
      <c r="E15" s="17"/>
    </row>
    <row r="16" spans="1:10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SUBTOTAL(109,Tableau26814[[Montant ]])</f>
        <v>0</v>
      </c>
      <c r="D54" s="6"/>
      <c r="E54" s="8">
        <f>SUBTOTAL(109,Tableau26814[Montant])</f>
        <v>0</v>
      </c>
    </row>
  </sheetData>
  <mergeCells count="2">
    <mergeCell ref="A1:E1"/>
    <mergeCell ref="I6:J6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37A39-3F0D-4240-955D-B0C1F29A5727}">
  <dimension ref="A1:J54"/>
  <sheetViews>
    <sheetView workbookViewId="0">
      <selection activeCell="A3" sqref="A3:E53"/>
    </sheetView>
  </sheetViews>
  <sheetFormatPr baseColWidth="10" defaultRowHeight="16"/>
  <cols>
    <col min="1" max="2" width="20.6640625" customWidth="1"/>
    <col min="3" max="3" width="16" customWidth="1"/>
    <col min="4" max="4" width="20.6640625" customWidth="1"/>
    <col min="5" max="5" width="16" customWidth="1"/>
    <col min="9" max="10" width="18" customWidth="1"/>
  </cols>
  <sheetData>
    <row r="1" spans="1:10">
      <c r="A1" s="30" t="s">
        <v>38</v>
      </c>
      <c r="B1" s="31"/>
      <c r="C1" s="31"/>
      <c r="D1" s="31"/>
      <c r="E1" s="31"/>
    </row>
    <row r="2" spans="1:10">
      <c r="A2" s="9" t="s">
        <v>25</v>
      </c>
      <c r="B2" s="9" t="s">
        <v>26</v>
      </c>
      <c r="C2" s="9" t="s">
        <v>23</v>
      </c>
      <c r="D2" s="9" t="s">
        <v>27</v>
      </c>
      <c r="E2" s="9" t="s">
        <v>24</v>
      </c>
    </row>
    <row r="3" spans="1:10">
      <c r="A3" s="14"/>
      <c r="B3" s="15"/>
      <c r="C3" s="16"/>
      <c r="D3" s="15"/>
      <c r="E3" s="17"/>
    </row>
    <row r="4" spans="1:10">
      <c r="A4" s="14"/>
      <c r="B4" s="15"/>
      <c r="C4" s="16"/>
      <c r="D4" s="15"/>
      <c r="E4" s="17"/>
    </row>
    <row r="5" spans="1:10">
      <c r="A5" s="14"/>
      <c r="B5" s="15"/>
      <c r="C5" s="16"/>
      <c r="D5" s="15"/>
      <c r="E5" s="17"/>
    </row>
    <row r="6" spans="1:10">
      <c r="A6" s="14"/>
      <c r="B6" s="15"/>
      <c r="C6" s="16"/>
      <c r="D6" s="15"/>
      <c r="E6" s="17"/>
      <c r="I6" s="32" t="s">
        <v>52</v>
      </c>
      <c r="J6" s="34"/>
    </row>
    <row r="7" spans="1:10">
      <c r="A7" s="14"/>
      <c r="B7" s="15"/>
      <c r="C7" s="16"/>
      <c r="D7" s="15"/>
      <c r="E7" s="17"/>
      <c r="I7" s="12" t="s">
        <v>42</v>
      </c>
      <c r="J7" s="13">
        <f>Tableau26815[[#Totals],[Montant ]]-Tableau26815[[#Totals],[Montant]]</f>
        <v>0</v>
      </c>
    </row>
    <row r="8" spans="1:10">
      <c r="A8" s="14"/>
      <c r="B8" s="15"/>
      <c r="C8" s="16"/>
      <c r="D8" s="15"/>
      <c r="E8" s="17"/>
    </row>
    <row r="9" spans="1:10">
      <c r="A9" s="14"/>
      <c r="B9" s="15"/>
      <c r="C9" s="16"/>
      <c r="D9" s="15"/>
      <c r="E9" s="17"/>
    </row>
    <row r="10" spans="1:10">
      <c r="A10" s="14"/>
      <c r="B10" s="15"/>
      <c r="C10" s="16"/>
      <c r="D10" s="15"/>
      <c r="E10" s="17"/>
    </row>
    <row r="11" spans="1:10">
      <c r="A11" s="14"/>
      <c r="B11" s="15"/>
      <c r="C11" s="16"/>
      <c r="D11" s="15"/>
      <c r="E11" s="17"/>
    </row>
    <row r="12" spans="1:10">
      <c r="A12" s="14"/>
      <c r="B12" s="15"/>
      <c r="C12" s="16"/>
      <c r="D12" s="15"/>
      <c r="E12" s="17"/>
    </row>
    <row r="13" spans="1:10">
      <c r="A13" s="14"/>
      <c r="B13" s="15"/>
      <c r="C13" s="16"/>
      <c r="D13" s="15"/>
      <c r="E13" s="17"/>
    </row>
    <row r="14" spans="1:10">
      <c r="A14" s="14"/>
      <c r="B14" s="15"/>
      <c r="C14" s="16"/>
      <c r="D14" s="15"/>
      <c r="E14" s="17"/>
    </row>
    <row r="15" spans="1:10">
      <c r="A15" s="14"/>
      <c r="B15" s="15"/>
      <c r="C15" s="16"/>
      <c r="D15" s="15"/>
      <c r="E15" s="17"/>
    </row>
    <row r="16" spans="1:10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SUBTOTAL(109,Tableau26815[[Montant ]])</f>
        <v>0</v>
      </c>
      <c r="D54" s="6"/>
      <c r="E54" s="8">
        <f>SUBTOTAL(109,Tableau26815[Montant])</f>
        <v>0</v>
      </c>
    </row>
  </sheetData>
  <mergeCells count="2">
    <mergeCell ref="A1:E1"/>
    <mergeCell ref="I6:J6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3EC4-0D67-DE4A-849D-DB3B44C46C2B}">
  <dimension ref="A1:K54"/>
  <sheetViews>
    <sheetView zoomScaleNormal="100" workbookViewId="0">
      <selection activeCell="C16" sqref="C16"/>
    </sheetView>
  </sheetViews>
  <sheetFormatPr baseColWidth="10" defaultRowHeight="16"/>
  <cols>
    <col min="1" max="2" width="20.6640625" customWidth="1"/>
    <col min="3" max="3" width="16" customWidth="1"/>
    <col min="4" max="4" width="20.6640625" customWidth="1"/>
    <col min="5" max="5" width="16" customWidth="1"/>
    <col min="10" max="11" width="18" customWidth="1"/>
  </cols>
  <sheetData>
    <row r="1" spans="1:11">
      <c r="A1" s="30" t="s">
        <v>39</v>
      </c>
      <c r="B1" s="31"/>
      <c r="C1" s="31"/>
      <c r="D1" s="31"/>
      <c r="E1" s="31"/>
    </row>
    <row r="2" spans="1:11">
      <c r="A2" s="9" t="s">
        <v>25</v>
      </c>
      <c r="B2" s="9" t="s">
        <v>26</v>
      </c>
      <c r="C2" s="9" t="s">
        <v>23</v>
      </c>
      <c r="D2" s="9" t="s">
        <v>27</v>
      </c>
      <c r="E2" s="9" t="s">
        <v>24</v>
      </c>
    </row>
    <row r="3" spans="1:11">
      <c r="A3" s="14"/>
      <c r="B3" s="15"/>
      <c r="C3" s="16"/>
      <c r="D3" s="15"/>
      <c r="E3" s="17"/>
    </row>
    <row r="4" spans="1:11">
      <c r="A4" s="14"/>
      <c r="B4" s="15"/>
      <c r="C4" s="16"/>
      <c r="D4" s="15"/>
      <c r="E4" s="17"/>
    </row>
    <row r="5" spans="1:11">
      <c r="A5" s="14"/>
      <c r="B5" s="15"/>
      <c r="C5" s="16"/>
      <c r="D5" s="15"/>
      <c r="E5" s="17"/>
    </row>
    <row r="6" spans="1:11">
      <c r="A6" s="14"/>
      <c r="B6" s="15"/>
      <c r="C6" s="16"/>
      <c r="D6" s="15"/>
      <c r="E6" s="17"/>
      <c r="J6" s="32" t="s">
        <v>53</v>
      </c>
      <c r="K6" s="34"/>
    </row>
    <row r="7" spans="1:11">
      <c r="A7" s="14"/>
      <c r="B7" s="15"/>
      <c r="C7" s="16"/>
      <c r="D7" s="15"/>
      <c r="E7" s="17"/>
      <c r="J7" s="12" t="s">
        <v>42</v>
      </c>
      <c r="K7" s="13">
        <f>Tableau26816[[#Totals],[Montant ]]-Tableau26816[[#Totals],[Montant]]</f>
        <v>0</v>
      </c>
    </row>
    <row r="8" spans="1:11">
      <c r="A8" s="14"/>
      <c r="B8" s="15"/>
      <c r="C8" s="16"/>
      <c r="D8" s="15"/>
      <c r="E8" s="17"/>
    </row>
    <row r="9" spans="1:11">
      <c r="A9" s="14"/>
      <c r="B9" s="15"/>
      <c r="C9" s="16"/>
      <c r="D9" s="15"/>
      <c r="E9" s="17"/>
    </row>
    <row r="10" spans="1:11">
      <c r="A10" s="14"/>
      <c r="B10" s="15"/>
      <c r="C10" s="16"/>
      <c r="D10" s="15"/>
      <c r="E10" s="17"/>
    </row>
    <row r="11" spans="1:11">
      <c r="A11" s="14"/>
      <c r="B11" s="15"/>
      <c r="C11" s="16"/>
      <c r="D11" s="15"/>
      <c r="E11" s="17"/>
    </row>
    <row r="12" spans="1:11">
      <c r="A12" s="14"/>
      <c r="B12" s="15"/>
      <c r="C12" s="16"/>
      <c r="D12" s="15"/>
      <c r="E12" s="17"/>
    </row>
    <row r="13" spans="1:11">
      <c r="A13" s="14"/>
      <c r="B13" s="15"/>
      <c r="C13" s="16"/>
      <c r="D13" s="15"/>
      <c r="E13" s="17"/>
    </row>
    <row r="14" spans="1:11">
      <c r="A14" s="14"/>
      <c r="B14" s="15"/>
      <c r="C14" s="16"/>
      <c r="D14" s="15"/>
      <c r="E14" s="17"/>
    </row>
    <row r="15" spans="1:11">
      <c r="A15" s="14"/>
      <c r="B15" s="15"/>
      <c r="C15" s="16"/>
      <c r="D15" s="15"/>
      <c r="E15" s="17"/>
    </row>
    <row r="16" spans="1:11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SUBTOTAL(109,Tableau26816[[Montant ]])</f>
        <v>0</v>
      </c>
      <c r="D54" s="6"/>
      <c r="E54" s="8">
        <f>SUBTOTAL(109,Tableau26816[Montant])</f>
        <v>0</v>
      </c>
    </row>
  </sheetData>
  <mergeCells count="2">
    <mergeCell ref="A1:E1"/>
    <mergeCell ref="J6:K6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FFF0-40DF-9E46-82EA-558329F650E9}">
  <dimension ref="A1:M6"/>
  <sheetViews>
    <sheetView zoomScale="60" workbookViewId="0">
      <selection activeCell="C21" sqref="C21"/>
    </sheetView>
  </sheetViews>
  <sheetFormatPr baseColWidth="10" defaultRowHeight="16"/>
  <cols>
    <col min="1" max="13" width="45" customWidth="1"/>
  </cols>
  <sheetData>
    <row r="1" spans="1:13" ht="51" customHeight="1">
      <c r="A1" s="18" t="s">
        <v>22</v>
      </c>
      <c r="B1" s="19" t="s">
        <v>10</v>
      </c>
      <c r="C1" s="19" t="s">
        <v>11</v>
      </c>
      <c r="D1" s="19" t="s">
        <v>12</v>
      </c>
      <c r="E1" s="19" t="s">
        <v>13</v>
      </c>
      <c r="F1" s="19" t="s">
        <v>14</v>
      </c>
      <c r="G1" s="19" t="s">
        <v>15</v>
      </c>
      <c r="H1" s="19" t="s">
        <v>16</v>
      </c>
      <c r="I1" s="19" t="s">
        <v>17</v>
      </c>
      <c r="J1" s="19" t="s">
        <v>18</v>
      </c>
      <c r="K1" s="19" t="s">
        <v>19</v>
      </c>
      <c r="L1" s="19" t="s">
        <v>20</v>
      </c>
      <c r="M1" s="19" t="s">
        <v>21</v>
      </c>
    </row>
    <row r="2" spans="1:13" ht="51" customHeight="1">
      <c r="A2" s="20" t="s">
        <v>54</v>
      </c>
      <c r="B2" s="28"/>
      <c r="C2" s="22">
        <f t="shared" ref="C2:M2" si="0">B6</f>
        <v>0</v>
      </c>
      <c r="D2" s="22">
        <f t="shared" si="0"/>
        <v>0</v>
      </c>
      <c r="E2" s="22">
        <f t="shared" si="0"/>
        <v>0</v>
      </c>
      <c r="F2" s="22">
        <f t="shared" si="0"/>
        <v>0</v>
      </c>
      <c r="G2" s="22">
        <f t="shared" si="0"/>
        <v>0</v>
      </c>
      <c r="H2" s="22">
        <f t="shared" si="0"/>
        <v>0</v>
      </c>
      <c r="I2" s="22">
        <f t="shared" si="0"/>
        <v>0</v>
      </c>
      <c r="J2" s="22">
        <f t="shared" si="0"/>
        <v>0</v>
      </c>
      <c r="K2" s="22">
        <f t="shared" si="0"/>
        <v>0</v>
      </c>
      <c r="L2" s="22">
        <f t="shared" si="0"/>
        <v>0</v>
      </c>
      <c r="M2" s="22">
        <f t="shared" si="0"/>
        <v>0</v>
      </c>
    </row>
    <row r="3" spans="1:13" ht="51" customHeight="1">
      <c r="A3" s="20" t="s">
        <v>55</v>
      </c>
      <c r="B3" s="23">
        <f>Tableau2[[#Totals],[Montant ]]</f>
        <v>0</v>
      </c>
      <c r="C3" s="23">
        <f>Tableau24[[#Totals],[Montant ]]</f>
        <v>0</v>
      </c>
      <c r="D3" s="23">
        <f>Tableau26[[#Totals],[Montant ]]</f>
        <v>0</v>
      </c>
      <c r="E3" s="23">
        <f>Tableau268[[#Totals],[Montant ]]</f>
        <v>0</v>
      </c>
      <c r="F3" s="23">
        <f>Tableau2689[[#Totals],[Montant ]]</f>
        <v>0</v>
      </c>
      <c r="G3" s="23">
        <f>Tableau26810[[#Totals],[Montant ]]</f>
        <v>0</v>
      </c>
      <c r="H3" s="23">
        <f>Tableau26811[[#Totals],[Montant ]]</f>
        <v>0</v>
      </c>
      <c r="I3" s="23">
        <f>Tableau26812[[#Totals],[Montant ]]</f>
        <v>0</v>
      </c>
      <c r="J3" s="23">
        <f>Tableau26813[[#Totals],[Montant ]]</f>
        <v>0</v>
      </c>
      <c r="K3" s="23">
        <f>Tableau26814[[#Totals],[Montant ]]</f>
        <v>0</v>
      </c>
      <c r="L3" s="23">
        <f>Tableau26815[[#Totals],[Montant ]]</f>
        <v>0</v>
      </c>
      <c r="M3" s="24">
        <f>Tableau26816[[#Totals],[Montant ]]</f>
        <v>0</v>
      </c>
    </row>
    <row r="4" spans="1:13" ht="51" customHeight="1">
      <c r="A4" s="20" t="s">
        <v>56</v>
      </c>
      <c r="B4" s="26">
        <f>Tableau2[[#Totals],[Montant]]</f>
        <v>0</v>
      </c>
      <c r="C4" s="26">
        <f>Tableau24[[#Totals],[Montant]]</f>
        <v>0</v>
      </c>
      <c r="D4" s="26">
        <f>Tableau26[[#Totals],[Montant]]</f>
        <v>0</v>
      </c>
      <c r="E4" s="26">
        <f>Tableau268[[#Totals],[Montant]]</f>
        <v>0</v>
      </c>
      <c r="F4" s="26">
        <f>Tableau2689[[#Totals],[Montant]]</f>
        <v>0</v>
      </c>
      <c r="G4" s="26">
        <f>Tableau26810[[#Totals],[Montant]]</f>
        <v>0</v>
      </c>
      <c r="H4" s="26">
        <f>Tableau26811[[#Totals],[Montant]]</f>
        <v>0</v>
      </c>
      <c r="I4" s="26">
        <f>Tableau26812[[#Totals],[Montant]]</f>
        <v>0</v>
      </c>
      <c r="J4" s="26">
        <f>Tableau26813[[#Totals],[Montant]]</f>
        <v>0</v>
      </c>
      <c r="K4" s="26">
        <f>Tableau26814[[#Totals],[Montant]]</f>
        <v>0</v>
      </c>
      <c r="L4" s="26">
        <f>Tableau26815[[#Totals],[Montant]]</f>
        <v>0</v>
      </c>
      <c r="M4" s="27">
        <f>Tableau26816[[#Totals],[Montant]]</f>
        <v>0</v>
      </c>
    </row>
    <row r="5" spans="1:13" ht="51" customHeight="1">
      <c r="A5" s="20" t="s">
        <v>57</v>
      </c>
      <c r="B5" s="23">
        <f>B3-B4</f>
        <v>0</v>
      </c>
      <c r="C5" s="23">
        <f t="shared" ref="C5:M5" si="1">C3-C4</f>
        <v>0</v>
      </c>
      <c r="D5" s="23">
        <f t="shared" si="1"/>
        <v>0</v>
      </c>
      <c r="E5" s="23">
        <f t="shared" si="1"/>
        <v>0</v>
      </c>
      <c r="F5" s="23">
        <f t="shared" si="1"/>
        <v>0</v>
      </c>
      <c r="G5" s="23">
        <f t="shared" si="1"/>
        <v>0</v>
      </c>
      <c r="H5" s="23">
        <f t="shared" si="1"/>
        <v>0</v>
      </c>
      <c r="I5" s="23">
        <f t="shared" si="1"/>
        <v>0</v>
      </c>
      <c r="J5" s="23">
        <f t="shared" si="1"/>
        <v>0</v>
      </c>
      <c r="K5" s="23">
        <f t="shared" si="1"/>
        <v>0</v>
      </c>
      <c r="L5" s="23">
        <f t="shared" si="1"/>
        <v>0</v>
      </c>
      <c r="M5" s="23">
        <f t="shared" si="1"/>
        <v>0</v>
      </c>
    </row>
    <row r="6" spans="1:13" ht="51" customHeight="1">
      <c r="A6" s="21" t="s">
        <v>58</v>
      </c>
      <c r="B6" s="25">
        <f>B2+B3-B4</f>
        <v>0</v>
      </c>
      <c r="C6" s="25">
        <f>C2+C3-C4</f>
        <v>0</v>
      </c>
      <c r="D6" s="25">
        <f>D2+D3-D4</f>
        <v>0</v>
      </c>
      <c r="E6" s="25">
        <f t="shared" ref="E6:M6" si="2">E2+E3-E4</f>
        <v>0</v>
      </c>
      <c r="F6" s="25">
        <f t="shared" si="2"/>
        <v>0</v>
      </c>
      <c r="G6" s="25">
        <f t="shared" si="2"/>
        <v>0</v>
      </c>
      <c r="H6" s="25">
        <f t="shared" si="2"/>
        <v>0</v>
      </c>
      <c r="I6" s="25">
        <f>I2+I3-I4</f>
        <v>0</v>
      </c>
      <c r="J6" s="25">
        <f t="shared" si="2"/>
        <v>0</v>
      </c>
      <c r="K6" s="25">
        <f t="shared" si="2"/>
        <v>0</v>
      </c>
      <c r="L6" s="25">
        <f t="shared" si="2"/>
        <v>0</v>
      </c>
      <c r="M6" s="25">
        <f t="shared" si="2"/>
        <v>0</v>
      </c>
    </row>
  </sheetData>
  <conditionalFormatting sqref="B5:M6">
    <cfRule type="cellIs" dxfId="209" priority="2" operator="lessThan">
      <formula>0</formula>
    </cfRule>
  </conditionalFormatting>
  <conditionalFormatting sqref="B2:M2">
    <cfRule type="cellIs" dxfId="208" priority="1" operator="lessThan">
      <formula>0</formula>
    </cfRule>
  </conditionalFormatting>
  <hyperlinks>
    <hyperlink ref="B1" location="JAN!A1" display="Janvier" xr:uid="{4D170DE5-E7FF-204A-8C65-EA45D30CED2C}"/>
    <hyperlink ref="C1" location="FEV!A1" display="Février" xr:uid="{779438EE-229C-5647-9547-79746AF4867F}"/>
    <hyperlink ref="D1" location="MAR!A1" display="Mars" xr:uid="{2D8C4EF8-5457-C545-BA79-69A1CD84015F}"/>
    <hyperlink ref="E1" location="AVR!A1" display="Avril" xr:uid="{F246B465-C471-4149-BFC0-9E8711604D63}"/>
    <hyperlink ref="F1" location="MAI!A1" display="Mai" xr:uid="{F39DFCF4-467C-4A4F-A530-55E57D7988BE}"/>
    <hyperlink ref="G1" location="JUIN!A1" display="Juin" xr:uid="{A890E4BC-5AFE-1047-A496-33C316ADFE18}"/>
    <hyperlink ref="H1" location="JUIL!A1" display="Juillet" xr:uid="{5FBD756A-B826-0640-BCD9-BE023B4BC6CC}"/>
    <hyperlink ref="I1" location="AOU!A1" display="Août" xr:uid="{A019BA41-3575-6048-A211-25C81D837C16}"/>
    <hyperlink ref="J1" location="SEPT!A1" display="Septembre" xr:uid="{031FACA7-59C5-984D-B25E-F059EB152416}"/>
    <hyperlink ref="K1" location="OCT!A1" display="Octobre" xr:uid="{ECF38D9A-AD2D-264A-90B1-BEC7532D4949}"/>
    <hyperlink ref="L1" location="NOV!A1" display="Novembre" xr:uid="{7FA2FBD0-7C79-5D46-9537-2371951D4E84}"/>
    <hyperlink ref="M1" location="DEC!A1" display="Décembre" xr:uid="{CADC03D7-DE36-684A-8CF8-780E648D21B3}"/>
  </hyperlinks>
  <pageMargins left="0.7" right="0.7" top="0.75" bottom="0.75" header="0.3" footer="0.3"/>
  <ignoredErrors>
    <ignoredError sqref="C3:C4 B5:B6 B4 C5:C6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9E18-163A-CB4D-A297-4F196104EC2C}">
  <dimension ref="A1:J54"/>
  <sheetViews>
    <sheetView tabSelected="1" workbookViewId="0">
      <selection activeCell="E4" sqref="E4"/>
    </sheetView>
  </sheetViews>
  <sheetFormatPr baseColWidth="10" defaultRowHeight="16"/>
  <cols>
    <col min="1" max="2" width="20.6640625" style="1" customWidth="1"/>
    <col min="3" max="3" width="16" style="1" customWidth="1"/>
    <col min="4" max="4" width="20.6640625" style="1" customWidth="1"/>
    <col min="5" max="5" width="15.83203125" style="1" customWidth="1"/>
    <col min="9" max="10" width="18" customWidth="1"/>
  </cols>
  <sheetData>
    <row r="1" spans="1:10">
      <c r="A1" s="30" t="s">
        <v>28</v>
      </c>
      <c r="B1" s="31"/>
      <c r="C1" s="31"/>
      <c r="D1" s="31"/>
      <c r="E1" s="31"/>
    </row>
    <row r="2" spans="1:10">
      <c r="A2" s="9" t="s">
        <v>25</v>
      </c>
      <c r="B2" s="9" t="s">
        <v>26</v>
      </c>
      <c r="C2" s="9" t="s">
        <v>23</v>
      </c>
      <c r="D2" s="9" t="s">
        <v>27</v>
      </c>
      <c r="E2" s="9" t="s">
        <v>24</v>
      </c>
    </row>
    <row r="3" spans="1:10">
      <c r="A3" s="14">
        <v>43832</v>
      </c>
      <c r="B3" s="15" t="s">
        <v>59</v>
      </c>
      <c r="C3" s="16"/>
      <c r="D3" s="15"/>
      <c r="E3" s="17"/>
    </row>
    <row r="4" spans="1:10">
      <c r="A4" s="14">
        <v>43834</v>
      </c>
      <c r="B4" s="15"/>
      <c r="C4" s="16"/>
      <c r="D4" s="15" t="s">
        <v>60</v>
      </c>
      <c r="E4" s="17"/>
    </row>
    <row r="5" spans="1:10">
      <c r="A5" s="14"/>
      <c r="B5" s="15"/>
      <c r="C5" s="16"/>
      <c r="D5" s="15"/>
      <c r="E5" s="17"/>
    </row>
    <row r="6" spans="1:10">
      <c r="A6" s="14"/>
      <c r="B6" s="15"/>
      <c r="C6" s="16"/>
      <c r="D6" s="15"/>
      <c r="E6" s="17"/>
      <c r="I6" s="32" t="s">
        <v>41</v>
      </c>
      <c r="J6" s="33"/>
    </row>
    <row r="7" spans="1:10">
      <c r="A7" s="14"/>
      <c r="B7" s="15"/>
      <c r="C7" s="16"/>
      <c r="D7" s="15"/>
      <c r="E7" s="17"/>
      <c r="I7" s="12" t="s">
        <v>42</v>
      </c>
      <c r="J7" s="13">
        <f>Tableau2[[#Totals],[Montant ]]-Tableau2[[#Totals],[Montant]]</f>
        <v>0</v>
      </c>
    </row>
    <row r="8" spans="1:10">
      <c r="A8" s="14"/>
      <c r="B8" s="15"/>
      <c r="C8" s="16"/>
      <c r="D8" s="15"/>
      <c r="E8" s="17"/>
    </row>
    <row r="9" spans="1:10">
      <c r="A9" s="14"/>
      <c r="B9" s="15"/>
      <c r="C9" s="16"/>
      <c r="D9" s="15"/>
      <c r="E9" s="17"/>
    </row>
    <row r="10" spans="1:10">
      <c r="A10" s="14"/>
      <c r="B10" s="15"/>
      <c r="C10" s="16"/>
      <c r="D10" s="15"/>
      <c r="E10" s="17"/>
    </row>
    <row r="11" spans="1:10">
      <c r="A11" s="14"/>
      <c r="B11" s="15"/>
      <c r="C11" s="16"/>
      <c r="D11" s="15"/>
      <c r="E11" s="17"/>
    </row>
    <row r="12" spans="1:10">
      <c r="A12" s="14"/>
      <c r="B12" s="15"/>
      <c r="C12" s="16"/>
      <c r="D12" s="15"/>
      <c r="E12" s="17"/>
    </row>
    <row r="13" spans="1:10">
      <c r="A13" s="14"/>
      <c r="B13" s="15"/>
      <c r="C13" s="16"/>
      <c r="D13" s="15"/>
      <c r="E13" s="17"/>
    </row>
    <row r="14" spans="1:10">
      <c r="A14" s="14"/>
      <c r="B14" s="15"/>
      <c r="C14" s="16"/>
      <c r="D14" s="15"/>
      <c r="E14" s="17"/>
    </row>
    <row r="15" spans="1:10">
      <c r="A15" s="14"/>
      <c r="B15" s="15"/>
      <c r="C15" s="16"/>
      <c r="D15" s="15"/>
      <c r="E15" s="17"/>
    </row>
    <row r="16" spans="1:10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SUBTOTAL(109,Tableau2[[Montant ]])</f>
        <v>0</v>
      </c>
      <c r="D54" s="6"/>
      <c r="E54" s="8">
        <f>SUBTOTAL(109,Tableau2[Montant])</f>
        <v>0</v>
      </c>
    </row>
  </sheetData>
  <mergeCells count="2">
    <mergeCell ref="A1:E1"/>
    <mergeCell ref="I6:J6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9CE8-CCCF-6042-AACE-30A51177E950}">
  <dimension ref="A1:J54"/>
  <sheetViews>
    <sheetView zoomScaleNormal="100" workbookViewId="0">
      <selection activeCell="I26" sqref="I26"/>
    </sheetView>
  </sheetViews>
  <sheetFormatPr baseColWidth="10" defaultRowHeight="16"/>
  <cols>
    <col min="1" max="2" width="20.6640625" style="1" customWidth="1"/>
    <col min="3" max="3" width="16" style="1" customWidth="1"/>
    <col min="4" max="4" width="20.6640625" style="1" customWidth="1"/>
    <col min="5" max="5" width="15.83203125" style="1" customWidth="1"/>
    <col min="9" max="10" width="18" customWidth="1"/>
  </cols>
  <sheetData>
    <row r="1" spans="1:10">
      <c r="A1" s="30" t="s">
        <v>29</v>
      </c>
      <c r="B1" s="31"/>
      <c r="C1" s="31"/>
      <c r="D1" s="31"/>
      <c r="E1" s="31"/>
    </row>
    <row r="2" spans="1:10">
      <c r="A2" s="4" t="s">
        <v>25</v>
      </c>
      <c r="B2" s="4" t="s">
        <v>26</v>
      </c>
      <c r="C2" s="4" t="s">
        <v>23</v>
      </c>
      <c r="D2" s="4" t="s">
        <v>27</v>
      </c>
      <c r="E2" s="4" t="s">
        <v>24</v>
      </c>
    </row>
    <row r="3" spans="1:10">
      <c r="A3" s="14"/>
      <c r="B3" s="15"/>
      <c r="C3" s="16"/>
      <c r="D3" s="15"/>
      <c r="E3" s="17"/>
    </row>
    <row r="4" spans="1:10">
      <c r="A4" s="14"/>
      <c r="B4" s="15"/>
      <c r="C4" s="16"/>
      <c r="D4" s="15"/>
      <c r="E4" s="17"/>
    </row>
    <row r="5" spans="1:10">
      <c r="A5" s="14"/>
      <c r="B5" s="15"/>
      <c r="C5" s="16"/>
      <c r="D5" s="15"/>
      <c r="E5" s="17"/>
    </row>
    <row r="6" spans="1:10">
      <c r="A6" s="14"/>
      <c r="B6" s="15"/>
      <c r="C6" s="16"/>
      <c r="D6" s="15"/>
      <c r="E6" s="17"/>
      <c r="I6" s="32" t="s">
        <v>44</v>
      </c>
      <c r="J6" s="33"/>
    </row>
    <row r="7" spans="1:10">
      <c r="A7" s="14"/>
      <c r="B7" s="15"/>
      <c r="C7" s="16"/>
      <c r="D7" s="15"/>
      <c r="E7" s="17"/>
      <c r="I7" s="12" t="s">
        <v>42</v>
      </c>
      <c r="J7" s="13">
        <f>Tableau24[[#Totals],[Montant ]]-Tableau24[[#Totals],[Montant]]</f>
        <v>0</v>
      </c>
    </row>
    <row r="8" spans="1:10">
      <c r="A8" s="14"/>
      <c r="B8" s="15"/>
      <c r="C8" s="16"/>
      <c r="D8" s="15"/>
      <c r="E8" s="17"/>
    </row>
    <row r="9" spans="1:10">
      <c r="A9" s="14"/>
      <c r="B9" s="15"/>
      <c r="C9" s="16"/>
      <c r="D9" s="15"/>
      <c r="E9" s="17"/>
    </row>
    <row r="10" spans="1:10">
      <c r="A10" s="14"/>
      <c r="B10" s="15"/>
      <c r="C10" s="16"/>
      <c r="D10" s="15"/>
      <c r="E10" s="17"/>
    </row>
    <row r="11" spans="1:10">
      <c r="A11" s="14"/>
      <c r="B11" s="15"/>
      <c r="C11" s="16"/>
      <c r="D11" s="15"/>
      <c r="E11" s="17"/>
    </row>
    <row r="12" spans="1:10">
      <c r="A12" s="14"/>
      <c r="B12" s="15"/>
      <c r="C12" s="16"/>
      <c r="D12" s="15"/>
      <c r="E12" s="17"/>
    </row>
    <row r="13" spans="1:10">
      <c r="A13" s="14"/>
      <c r="B13" s="15"/>
      <c r="C13" s="16"/>
      <c r="D13" s="15"/>
      <c r="E13" s="17"/>
    </row>
    <row r="14" spans="1:10">
      <c r="A14" s="14"/>
      <c r="B14" s="15"/>
      <c r="C14" s="16"/>
      <c r="D14" s="15"/>
      <c r="E14" s="17"/>
    </row>
    <row r="15" spans="1:10">
      <c r="A15" s="14"/>
      <c r="B15" s="15"/>
      <c r="C15" s="16"/>
      <c r="D15" s="15"/>
      <c r="E15" s="17"/>
    </row>
    <row r="16" spans="1:10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SUBTOTAL(109,Tableau24[[Montant ]])</f>
        <v>0</v>
      </c>
      <c r="D54" s="6"/>
      <c r="E54" s="8">
        <f>SUBTOTAL(109,Tableau24[Montant])</f>
        <v>0</v>
      </c>
    </row>
  </sheetData>
  <mergeCells count="2">
    <mergeCell ref="A1:E1"/>
    <mergeCell ref="I6:J6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F88D-53A8-3E44-A5AE-C99FADACD90F}">
  <dimension ref="A1:J54"/>
  <sheetViews>
    <sheetView zoomScaleNormal="100" workbookViewId="0">
      <selection activeCell="G41" sqref="G41"/>
    </sheetView>
  </sheetViews>
  <sheetFormatPr baseColWidth="10" defaultRowHeight="16"/>
  <cols>
    <col min="1" max="2" width="20.6640625" customWidth="1"/>
    <col min="3" max="3" width="16" customWidth="1"/>
    <col min="4" max="4" width="20.6640625" customWidth="1"/>
    <col min="5" max="5" width="16" customWidth="1"/>
    <col min="9" max="10" width="18" customWidth="1"/>
  </cols>
  <sheetData>
    <row r="1" spans="1:10">
      <c r="A1" s="30" t="s">
        <v>30</v>
      </c>
      <c r="B1" s="31"/>
      <c r="C1" s="31"/>
      <c r="D1" s="31"/>
      <c r="E1" s="31"/>
    </row>
    <row r="2" spans="1:10">
      <c r="A2" s="9" t="s">
        <v>25</v>
      </c>
      <c r="B2" s="9" t="s">
        <v>26</v>
      </c>
      <c r="C2" s="9" t="s">
        <v>23</v>
      </c>
      <c r="D2" s="9" t="s">
        <v>27</v>
      </c>
      <c r="E2" s="9" t="s">
        <v>24</v>
      </c>
    </row>
    <row r="3" spans="1:10">
      <c r="A3" s="14"/>
      <c r="B3" s="15"/>
      <c r="C3" s="16"/>
      <c r="D3" s="15"/>
      <c r="E3" s="17"/>
    </row>
    <row r="4" spans="1:10">
      <c r="A4" s="14"/>
      <c r="B4" s="15"/>
      <c r="C4" s="16"/>
      <c r="D4" s="15"/>
      <c r="E4" s="17"/>
    </row>
    <row r="5" spans="1:10">
      <c r="A5" s="14"/>
      <c r="B5" s="15"/>
      <c r="C5" s="16"/>
      <c r="D5" s="15"/>
      <c r="E5" s="17"/>
    </row>
    <row r="6" spans="1:10">
      <c r="A6" s="14"/>
      <c r="B6" s="15"/>
      <c r="C6" s="16"/>
      <c r="D6" s="15"/>
      <c r="E6" s="17"/>
      <c r="I6" s="32" t="s">
        <v>45</v>
      </c>
      <c r="J6" s="33"/>
    </row>
    <row r="7" spans="1:10">
      <c r="A7" s="14"/>
      <c r="B7" s="15"/>
      <c r="C7" s="16"/>
      <c r="D7" s="15"/>
      <c r="E7" s="17"/>
      <c r="I7" s="12" t="s">
        <v>42</v>
      </c>
      <c r="J7" s="13">
        <f>Tableau26[[#Totals],[Montant ]]-Tableau26[[#Totals],[Montant]]</f>
        <v>0</v>
      </c>
    </row>
    <row r="8" spans="1:10">
      <c r="A8" s="14"/>
      <c r="B8" s="15"/>
      <c r="C8" s="16"/>
      <c r="D8" s="15"/>
      <c r="E8" s="17"/>
    </row>
    <row r="9" spans="1:10">
      <c r="A9" s="14"/>
      <c r="B9" s="15"/>
      <c r="C9" s="16"/>
      <c r="D9" s="15"/>
      <c r="E9" s="17"/>
    </row>
    <row r="10" spans="1:10">
      <c r="A10" s="14"/>
      <c r="B10" s="15"/>
      <c r="C10" s="16"/>
      <c r="D10" s="15"/>
      <c r="E10" s="17"/>
    </row>
    <row r="11" spans="1:10">
      <c r="A11" s="14"/>
      <c r="B11" s="15"/>
      <c r="C11" s="16"/>
      <c r="D11" s="15"/>
      <c r="E11" s="17"/>
    </row>
    <row r="12" spans="1:10">
      <c r="A12" s="14"/>
      <c r="B12" s="15"/>
      <c r="C12" s="16"/>
      <c r="D12" s="15"/>
      <c r="E12" s="17"/>
    </row>
    <row r="13" spans="1:10">
      <c r="A13" s="14"/>
      <c r="B13" s="15"/>
      <c r="C13" s="16"/>
      <c r="D13" s="15"/>
      <c r="E13" s="17"/>
    </row>
    <row r="14" spans="1:10">
      <c r="A14" s="14"/>
      <c r="B14" s="15"/>
      <c r="C14" s="16"/>
      <c r="D14" s="15"/>
      <c r="E14" s="17"/>
    </row>
    <row r="15" spans="1:10">
      <c r="A15" s="14"/>
      <c r="B15" s="15"/>
      <c r="C15" s="16"/>
      <c r="D15" s="15"/>
      <c r="E15" s="17"/>
    </row>
    <row r="16" spans="1:10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SUBTOTAL(109,Tableau26[[Montant ]])</f>
        <v>0</v>
      </c>
      <c r="D54" s="6"/>
      <c r="E54" s="8">
        <f>SUBTOTAL(109,Tableau26[Montant])</f>
        <v>0</v>
      </c>
    </row>
  </sheetData>
  <mergeCells count="2">
    <mergeCell ref="A1:E1"/>
    <mergeCell ref="I6:J6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114BD-93CC-F745-97A3-506B281D661B}">
  <dimension ref="A1:J54"/>
  <sheetViews>
    <sheetView workbookViewId="0">
      <selection activeCell="G61" sqref="G61"/>
    </sheetView>
  </sheetViews>
  <sheetFormatPr baseColWidth="10" defaultRowHeight="16"/>
  <cols>
    <col min="1" max="2" width="20.6640625" customWidth="1"/>
    <col min="3" max="3" width="16" customWidth="1"/>
    <col min="4" max="4" width="20.6640625" customWidth="1"/>
    <col min="5" max="5" width="16" customWidth="1"/>
    <col min="9" max="10" width="17.83203125" customWidth="1"/>
  </cols>
  <sheetData>
    <row r="1" spans="1:10">
      <c r="A1" s="30" t="s">
        <v>32</v>
      </c>
      <c r="B1" s="31"/>
      <c r="C1" s="31"/>
      <c r="D1" s="31"/>
      <c r="E1" s="31"/>
    </row>
    <row r="2" spans="1:10">
      <c r="A2" s="9" t="s">
        <v>25</v>
      </c>
      <c r="B2" s="9" t="s">
        <v>26</v>
      </c>
      <c r="C2" s="9" t="s">
        <v>23</v>
      </c>
      <c r="D2" s="9" t="s">
        <v>27</v>
      </c>
      <c r="E2" s="9" t="s">
        <v>24</v>
      </c>
    </row>
    <row r="3" spans="1:10">
      <c r="A3" s="14"/>
      <c r="B3" s="15"/>
      <c r="C3" s="16"/>
      <c r="D3" s="15"/>
      <c r="E3" s="17"/>
    </row>
    <row r="4" spans="1:10">
      <c r="A4" s="14"/>
      <c r="B4" s="15"/>
      <c r="C4" s="16"/>
      <c r="D4" s="15"/>
      <c r="E4" s="17"/>
    </row>
    <row r="5" spans="1:10">
      <c r="A5" s="14"/>
      <c r="B5" s="15"/>
      <c r="C5" s="16"/>
      <c r="D5" s="15"/>
      <c r="E5" s="17"/>
      <c r="I5" s="32" t="s">
        <v>46</v>
      </c>
      <c r="J5" s="34"/>
    </row>
    <row r="6" spans="1:10">
      <c r="A6" s="14"/>
      <c r="B6" s="15"/>
      <c r="C6" s="16"/>
      <c r="D6" s="15"/>
      <c r="E6" s="17"/>
      <c r="I6" s="12" t="s">
        <v>42</v>
      </c>
      <c r="J6" s="13">
        <f>Tableau268[[#Totals],[Montant ]]-Tableau268[[#Totals],[Montant]]</f>
        <v>0</v>
      </c>
    </row>
    <row r="7" spans="1:10">
      <c r="A7" s="14"/>
      <c r="B7" s="15"/>
      <c r="C7" s="16"/>
      <c r="D7" s="15"/>
      <c r="E7" s="17"/>
    </row>
    <row r="8" spans="1:10">
      <c r="A8" s="14"/>
      <c r="B8" s="15"/>
      <c r="C8" s="16"/>
      <c r="D8" s="15"/>
      <c r="E8" s="17"/>
    </row>
    <row r="9" spans="1:10">
      <c r="A9" s="14"/>
      <c r="B9" s="15"/>
      <c r="C9" s="16"/>
      <c r="D9" s="15"/>
      <c r="E9" s="17"/>
    </row>
    <row r="10" spans="1:10">
      <c r="A10" s="14"/>
      <c r="B10" s="15"/>
      <c r="C10" s="16"/>
      <c r="D10" s="15"/>
      <c r="E10" s="17"/>
    </row>
    <row r="11" spans="1:10">
      <c r="A11" s="14"/>
      <c r="B11" s="15"/>
      <c r="C11" s="16"/>
      <c r="D11" s="15"/>
      <c r="E11" s="17"/>
    </row>
    <row r="12" spans="1:10">
      <c r="A12" s="14"/>
      <c r="B12" s="15"/>
      <c r="C12" s="16"/>
      <c r="D12" s="15"/>
      <c r="E12" s="17"/>
    </row>
    <row r="13" spans="1:10">
      <c r="A13" s="14"/>
      <c r="B13" s="15"/>
      <c r="C13" s="16"/>
      <c r="D13" s="15"/>
      <c r="E13" s="17"/>
    </row>
    <row r="14" spans="1:10">
      <c r="A14" s="14"/>
      <c r="B14" s="15"/>
      <c r="C14" s="16"/>
      <c r="D14" s="15"/>
      <c r="E14" s="17"/>
    </row>
    <row r="15" spans="1:10">
      <c r="A15" s="14"/>
      <c r="B15" s="15"/>
      <c r="C15" s="16"/>
      <c r="D15" s="15"/>
      <c r="E15" s="17"/>
    </row>
    <row r="16" spans="1:10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SUBTOTAL(109,Tableau268[[Montant ]])</f>
        <v>0</v>
      </c>
      <c r="D54" s="6"/>
      <c r="E54" s="8">
        <f>SUBTOTAL(109,Tableau268[Montant])</f>
        <v>0</v>
      </c>
    </row>
  </sheetData>
  <mergeCells count="2">
    <mergeCell ref="A1:E1"/>
    <mergeCell ref="I5:J5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34B5A-4453-F640-966B-D6EAD5BE93D0}">
  <dimension ref="A1:J54"/>
  <sheetViews>
    <sheetView topLeftCell="A3" zoomScaleNormal="100" workbookViewId="0">
      <selection activeCell="A3" sqref="A3:E53"/>
    </sheetView>
  </sheetViews>
  <sheetFormatPr baseColWidth="10" defaultRowHeight="16"/>
  <cols>
    <col min="1" max="2" width="20.6640625" customWidth="1"/>
    <col min="3" max="3" width="16" customWidth="1"/>
    <col min="4" max="4" width="20.6640625" customWidth="1"/>
    <col min="5" max="5" width="16" customWidth="1"/>
    <col min="6" max="8" width="10.83203125" customWidth="1"/>
    <col min="9" max="10" width="18" customWidth="1"/>
  </cols>
  <sheetData>
    <row r="1" spans="1:10">
      <c r="A1" s="30" t="s">
        <v>33</v>
      </c>
      <c r="B1" s="31"/>
      <c r="C1" s="31"/>
      <c r="D1" s="31"/>
      <c r="E1" s="31"/>
    </row>
    <row r="2" spans="1:10">
      <c r="A2" s="9" t="s">
        <v>25</v>
      </c>
      <c r="B2" s="9" t="s">
        <v>26</v>
      </c>
      <c r="C2" s="9" t="s">
        <v>23</v>
      </c>
      <c r="D2" s="9" t="s">
        <v>27</v>
      </c>
      <c r="E2" s="9" t="s">
        <v>24</v>
      </c>
    </row>
    <row r="3" spans="1:10">
      <c r="A3" s="14"/>
      <c r="B3" s="15"/>
      <c r="C3" s="16"/>
      <c r="D3" s="15"/>
      <c r="E3" s="17"/>
    </row>
    <row r="4" spans="1:10">
      <c r="A4" s="14"/>
      <c r="B4" s="15"/>
      <c r="C4" s="16"/>
      <c r="D4" s="15"/>
      <c r="E4" s="17"/>
    </row>
    <row r="5" spans="1:10">
      <c r="A5" s="14"/>
      <c r="B5" s="15"/>
      <c r="C5" s="16"/>
      <c r="D5" s="15"/>
      <c r="E5" s="17"/>
      <c r="I5" s="35" t="s">
        <v>43</v>
      </c>
      <c r="J5" s="36"/>
    </row>
    <row r="6" spans="1:10">
      <c r="A6" s="14"/>
      <c r="B6" s="15"/>
      <c r="C6" s="16"/>
      <c r="D6" s="15"/>
      <c r="E6" s="17"/>
      <c r="I6" s="10" t="s">
        <v>42</v>
      </c>
      <c r="J6" s="11">
        <f>Tableau2689[[#Totals],[Montant ]]-Tableau2689[[#Totals],[Montant]]</f>
        <v>0</v>
      </c>
    </row>
    <row r="7" spans="1:10">
      <c r="A7" s="14"/>
      <c r="B7" s="15"/>
      <c r="C7" s="16"/>
      <c r="D7" s="15"/>
      <c r="E7" s="17"/>
    </row>
    <row r="8" spans="1:10">
      <c r="A8" s="14"/>
      <c r="B8" s="15"/>
      <c r="C8" s="16"/>
      <c r="D8" s="15"/>
      <c r="E8" s="17"/>
    </row>
    <row r="9" spans="1:10">
      <c r="A9" s="14"/>
      <c r="B9" s="15"/>
      <c r="C9" s="16"/>
      <c r="D9" s="15"/>
      <c r="E9" s="17"/>
    </row>
    <row r="10" spans="1:10">
      <c r="A10" s="14"/>
      <c r="B10" s="15"/>
      <c r="C10" s="16"/>
      <c r="D10" s="15"/>
      <c r="E10" s="17"/>
    </row>
    <row r="11" spans="1:10">
      <c r="A11" s="14"/>
      <c r="B11" s="15"/>
      <c r="C11" s="16"/>
      <c r="D11" s="15"/>
      <c r="E11" s="17"/>
    </row>
    <row r="12" spans="1:10">
      <c r="A12" s="14"/>
      <c r="B12" s="15"/>
      <c r="C12" s="16"/>
      <c r="D12" s="15"/>
      <c r="E12" s="17"/>
    </row>
    <row r="13" spans="1:10">
      <c r="A13" s="14"/>
      <c r="B13" s="15"/>
      <c r="C13" s="16"/>
      <c r="D13" s="15"/>
      <c r="E13" s="17"/>
    </row>
    <row r="14" spans="1:10">
      <c r="A14" s="14"/>
      <c r="B14" s="15"/>
      <c r="C14" s="16"/>
      <c r="D14" s="15"/>
      <c r="E14" s="17"/>
    </row>
    <row r="15" spans="1:10">
      <c r="A15" s="14"/>
      <c r="B15" s="15"/>
      <c r="C15" s="16"/>
      <c r="D15" s="15"/>
      <c r="E15" s="17"/>
    </row>
    <row r="16" spans="1:10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SUBTOTAL(109,Tableau2689[[Montant ]])</f>
        <v>0</v>
      </c>
      <c r="D54" s="6"/>
      <c r="E54" s="8">
        <f>SUBTOTAL(109,Tableau2689[Montant])</f>
        <v>0</v>
      </c>
    </row>
  </sheetData>
  <mergeCells count="2">
    <mergeCell ref="A1:E1"/>
    <mergeCell ref="I5:J5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C86A-6A23-ED43-BB61-339A17B308E7}">
  <dimension ref="A1:J54"/>
  <sheetViews>
    <sheetView zoomScaleNormal="100" workbookViewId="0">
      <selection activeCell="A3" sqref="A3:E53"/>
    </sheetView>
  </sheetViews>
  <sheetFormatPr baseColWidth="10" defaultRowHeight="16"/>
  <cols>
    <col min="1" max="2" width="20.5" customWidth="1"/>
    <col min="3" max="3" width="16" customWidth="1"/>
    <col min="4" max="4" width="20.5" customWidth="1"/>
    <col min="5" max="5" width="16" customWidth="1"/>
    <col min="9" max="10" width="18" customWidth="1"/>
  </cols>
  <sheetData>
    <row r="1" spans="1:10">
      <c r="A1" s="30" t="s">
        <v>34</v>
      </c>
      <c r="B1" s="31"/>
      <c r="C1" s="31"/>
      <c r="D1" s="31"/>
      <c r="E1" s="31"/>
    </row>
    <row r="2" spans="1:10">
      <c r="A2" s="9" t="s">
        <v>25</v>
      </c>
      <c r="B2" s="9" t="s">
        <v>26</v>
      </c>
      <c r="C2" s="9" t="s">
        <v>23</v>
      </c>
      <c r="D2" s="9" t="s">
        <v>27</v>
      </c>
      <c r="E2" s="9" t="s">
        <v>24</v>
      </c>
    </row>
    <row r="3" spans="1:10">
      <c r="A3" s="14"/>
      <c r="B3" s="15"/>
      <c r="C3" s="16"/>
      <c r="D3" s="15"/>
      <c r="E3" s="17"/>
    </row>
    <row r="4" spans="1:10">
      <c r="A4" s="14"/>
      <c r="B4" s="15"/>
      <c r="C4" s="16"/>
      <c r="D4" s="15"/>
      <c r="E4" s="17"/>
    </row>
    <row r="5" spans="1:10">
      <c r="A5" s="14"/>
      <c r="B5" s="15"/>
      <c r="C5" s="16"/>
      <c r="D5" s="15"/>
      <c r="E5" s="17"/>
    </row>
    <row r="6" spans="1:10">
      <c r="A6" s="14"/>
      <c r="B6" s="15"/>
      <c r="C6" s="16"/>
      <c r="D6" s="15"/>
      <c r="E6" s="17"/>
      <c r="I6" s="32" t="s">
        <v>47</v>
      </c>
      <c r="J6" s="34"/>
    </row>
    <row r="7" spans="1:10">
      <c r="A7" s="14"/>
      <c r="B7" s="15"/>
      <c r="C7" s="16"/>
      <c r="D7" s="15"/>
      <c r="E7" s="17"/>
      <c r="I7" s="12" t="s">
        <v>42</v>
      </c>
      <c r="J7" s="13">
        <f>Tableau26810[[#Totals],[Montant ]]-Tableau26810[[#Totals],[Montant]]</f>
        <v>0</v>
      </c>
    </row>
    <row r="8" spans="1:10">
      <c r="A8" s="14"/>
      <c r="B8" s="15"/>
      <c r="C8" s="16"/>
      <c r="D8" s="15"/>
      <c r="E8" s="17"/>
    </row>
    <row r="9" spans="1:10">
      <c r="A9" s="14"/>
      <c r="B9" s="15"/>
      <c r="C9" s="16"/>
      <c r="D9" s="15"/>
      <c r="E9" s="17"/>
    </row>
    <row r="10" spans="1:10">
      <c r="A10" s="14"/>
      <c r="B10" s="15"/>
      <c r="C10" s="16"/>
      <c r="D10" s="15"/>
      <c r="E10" s="17"/>
    </row>
    <row r="11" spans="1:10">
      <c r="A11" s="14"/>
      <c r="B11" s="15"/>
      <c r="C11" s="16"/>
      <c r="D11" s="15"/>
      <c r="E11" s="17"/>
    </row>
    <row r="12" spans="1:10">
      <c r="A12" s="14"/>
      <c r="B12" s="15"/>
      <c r="C12" s="16"/>
      <c r="D12" s="15"/>
      <c r="E12" s="17"/>
    </row>
    <row r="13" spans="1:10">
      <c r="A13" s="14"/>
      <c r="B13" s="15"/>
      <c r="C13" s="16"/>
      <c r="D13" s="15"/>
      <c r="E13" s="17"/>
    </row>
    <row r="14" spans="1:10">
      <c r="A14" s="14"/>
      <c r="B14" s="15"/>
      <c r="C14" s="16"/>
      <c r="D14" s="15"/>
      <c r="E14" s="17"/>
    </row>
    <row r="15" spans="1:10">
      <c r="A15" s="14"/>
      <c r="B15" s="15"/>
      <c r="C15" s="16"/>
      <c r="D15" s="15"/>
      <c r="E15" s="17"/>
    </row>
    <row r="16" spans="1:10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SUBTOTAL(109,Tableau26810[[Montant ]])</f>
        <v>0</v>
      </c>
      <c r="D54" s="6"/>
      <c r="E54" s="8">
        <f>SUBTOTAL(109,Tableau26810[Montant])</f>
        <v>0</v>
      </c>
    </row>
  </sheetData>
  <mergeCells count="2">
    <mergeCell ref="A1:E1"/>
    <mergeCell ref="I6:J6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C9C4-A444-A444-869C-44EFAFF02FF6}">
  <dimension ref="A1:J54"/>
  <sheetViews>
    <sheetView zoomScaleNormal="100" workbookViewId="0">
      <selection activeCell="A3" sqref="A3:E53"/>
    </sheetView>
  </sheetViews>
  <sheetFormatPr baseColWidth="10" defaultRowHeight="16"/>
  <cols>
    <col min="1" max="2" width="20.6640625" customWidth="1"/>
    <col min="3" max="3" width="16" customWidth="1"/>
    <col min="4" max="4" width="20.6640625" customWidth="1"/>
    <col min="5" max="5" width="16" customWidth="1"/>
    <col min="9" max="10" width="18" customWidth="1"/>
  </cols>
  <sheetData>
    <row r="1" spans="1:10">
      <c r="A1" s="30" t="s">
        <v>35</v>
      </c>
      <c r="B1" s="31"/>
      <c r="C1" s="31"/>
      <c r="D1" s="31"/>
      <c r="E1" s="31"/>
    </row>
    <row r="2" spans="1:10">
      <c r="A2" s="9" t="s">
        <v>25</v>
      </c>
      <c r="B2" s="9" t="s">
        <v>26</v>
      </c>
      <c r="C2" s="9" t="s">
        <v>23</v>
      </c>
      <c r="D2" s="9" t="s">
        <v>27</v>
      </c>
      <c r="E2" s="9" t="s">
        <v>24</v>
      </c>
    </row>
    <row r="3" spans="1:10">
      <c r="A3" s="14"/>
      <c r="B3" s="15"/>
      <c r="C3" s="16"/>
      <c r="D3" s="15"/>
      <c r="E3" s="17"/>
    </row>
    <row r="4" spans="1:10">
      <c r="A4" s="14"/>
      <c r="B4" s="15"/>
      <c r="C4" s="16"/>
      <c r="D4" s="15"/>
      <c r="E4" s="17"/>
    </row>
    <row r="5" spans="1:10">
      <c r="A5" s="14"/>
      <c r="B5" s="15"/>
      <c r="C5" s="16"/>
      <c r="D5" s="15"/>
      <c r="E5" s="17"/>
    </row>
    <row r="6" spans="1:10">
      <c r="A6" s="14"/>
      <c r="B6" s="15"/>
      <c r="C6" s="16"/>
      <c r="D6" s="15"/>
      <c r="E6" s="17"/>
      <c r="I6" s="32" t="s">
        <v>48</v>
      </c>
      <c r="J6" s="34"/>
    </row>
    <row r="7" spans="1:10">
      <c r="A7" s="14"/>
      <c r="B7" s="15"/>
      <c r="C7" s="16"/>
      <c r="D7" s="15"/>
      <c r="E7" s="17"/>
      <c r="I7" s="12" t="s">
        <v>42</v>
      </c>
      <c r="J7" s="13">
        <f>Tableau26811[[#Totals],[Montant ]]-Tableau26811[[#Totals],[Montant]]</f>
        <v>0</v>
      </c>
    </row>
    <row r="8" spans="1:10">
      <c r="A8" s="14"/>
      <c r="B8" s="15"/>
      <c r="C8" s="16"/>
      <c r="D8" s="15"/>
      <c r="E8" s="17"/>
    </row>
    <row r="9" spans="1:10">
      <c r="A9" s="14"/>
      <c r="B9" s="15"/>
      <c r="C9" s="16"/>
      <c r="D9" s="15"/>
      <c r="E9" s="17"/>
    </row>
    <row r="10" spans="1:10">
      <c r="A10" s="14"/>
      <c r="B10" s="15"/>
      <c r="C10" s="16"/>
      <c r="D10" s="15"/>
      <c r="E10" s="17"/>
    </row>
    <row r="11" spans="1:10">
      <c r="A11" s="14"/>
      <c r="B11" s="15"/>
      <c r="C11" s="16"/>
      <c r="D11" s="15"/>
      <c r="E11" s="17"/>
    </row>
    <row r="12" spans="1:10">
      <c r="A12" s="14"/>
      <c r="B12" s="15"/>
      <c r="C12" s="16"/>
      <c r="D12" s="15"/>
      <c r="E12" s="17"/>
    </row>
    <row r="13" spans="1:10">
      <c r="A13" s="14"/>
      <c r="B13" s="15"/>
      <c r="C13" s="16"/>
      <c r="D13" s="15"/>
      <c r="E13" s="17"/>
    </row>
    <row r="14" spans="1:10">
      <c r="A14" s="14"/>
      <c r="B14" s="15"/>
      <c r="C14" s="16"/>
      <c r="D14" s="15"/>
      <c r="E14" s="17"/>
    </row>
    <row r="15" spans="1:10">
      <c r="A15" s="14"/>
      <c r="B15" s="15"/>
      <c r="C15" s="16"/>
      <c r="D15" s="15"/>
      <c r="E15" s="17"/>
    </row>
    <row r="16" spans="1:10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spans="1:5">
      <c r="A26" s="14"/>
      <c r="B26" s="15"/>
      <c r="C26" s="16"/>
      <c r="D26" s="15"/>
      <c r="E26" s="17"/>
    </row>
    <row r="27" spans="1:5">
      <c r="A27" s="14"/>
      <c r="B27" s="15"/>
      <c r="C27" s="16"/>
      <c r="D27" s="15"/>
      <c r="E27" s="17"/>
    </row>
    <row r="28" spans="1:5">
      <c r="A28" s="14"/>
      <c r="B28" s="15"/>
      <c r="C28" s="16"/>
      <c r="D28" s="15"/>
      <c r="E28" s="17"/>
    </row>
    <row r="29" spans="1:5">
      <c r="A29" s="14"/>
      <c r="B29" s="15"/>
      <c r="C29" s="16"/>
      <c r="D29" s="15"/>
      <c r="E29" s="17"/>
    </row>
    <row r="30" spans="1:5">
      <c r="A30" s="14"/>
      <c r="B30" s="15"/>
      <c r="C30" s="16"/>
      <c r="D30" s="15"/>
      <c r="E30" s="17"/>
    </row>
    <row r="31" spans="1:5">
      <c r="A31" s="14"/>
      <c r="B31" s="15"/>
      <c r="C31" s="16"/>
      <c r="D31" s="15"/>
      <c r="E31" s="17"/>
    </row>
    <row r="32" spans="1:5">
      <c r="A32" s="14"/>
      <c r="B32" s="15"/>
      <c r="C32" s="16"/>
      <c r="D32" s="15"/>
      <c r="E32" s="17"/>
    </row>
    <row r="33" spans="1:5">
      <c r="A33" s="14"/>
      <c r="B33" s="15"/>
      <c r="C33" s="16"/>
      <c r="D33" s="15"/>
      <c r="E33" s="17"/>
    </row>
    <row r="34" spans="1:5">
      <c r="A34" s="14"/>
      <c r="B34" s="15"/>
      <c r="C34" s="16"/>
      <c r="D34" s="15"/>
      <c r="E34" s="17"/>
    </row>
    <row r="35" spans="1:5">
      <c r="A35" s="14"/>
      <c r="B35" s="15"/>
      <c r="C35" s="16"/>
      <c r="D35" s="15"/>
      <c r="E35" s="17"/>
    </row>
    <row r="36" spans="1:5">
      <c r="A36" s="14"/>
      <c r="B36" s="15"/>
      <c r="C36" s="16"/>
      <c r="D36" s="15"/>
      <c r="E36" s="17"/>
    </row>
    <row r="37" spans="1:5">
      <c r="A37" s="14"/>
      <c r="B37" s="15"/>
      <c r="C37" s="16"/>
      <c r="D37" s="15"/>
      <c r="E37" s="17"/>
    </row>
    <row r="38" spans="1:5">
      <c r="A38" s="14"/>
      <c r="B38" s="15"/>
      <c r="C38" s="16"/>
      <c r="D38" s="15"/>
      <c r="E38" s="17"/>
    </row>
    <row r="39" spans="1:5">
      <c r="A39" s="14"/>
      <c r="B39" s="15"/>
      <c r="C39" s="16"/>
      <c r="D39" s="15"/>
      <c r="E39" s="17"/>
    </row>
    <row r="40" spans="1:5">
      <c r="A40" s="14"/>
      <c r="B40" s="15"/>
      <c r="C40" s="16"/>
      <c r="D40" s="15"/>
      <c r="E40" s="17"/>
    </row>
    <row r="41" spans="1:5">
      <c r="A41" s="14"/>
      <c r="B41" s="15"/>
      <c r="C41" s="16"/>
      <c r="D41" s="15"/>
      <c r="E41" s="17"/>
    </row>
    <row r="42" spans="1:5">
      <c r="A42" s="14"/>
      <c r="B42" s="15"/>
      <c r="C42" s="16"/>
      <c r="D42" s="15"/>
      <c r="E42" s="17"/>
    </row>
    <row r="43" spans="1:5">
      <c r="A43" s="14"/>
      <c r="B43" s="15"/>
      <c r="C43" s="16"/>
      <c r="D43" s="15"/>
      <c r="E43" s="17"/>
    </row>
    <row r="44" spans="1:5">
      <c r="A44" s="14"/>
      <c r="B44" s="15"/>
      <c r="C44" s="16"/>
      <c r="D44" s="15"/>
      <c r="E44" s="17"/>
    </row>
    <row r="45" spans="1:5">
      <c r="A45" s="14"/>
      <c r="B45" s="15"/>
      <c r="C45" s="16"/>
      <c r="D45" s="15"/>
      <c r="E45" s="17"/>
    </row>
    <row r="46" spans="1:5">
      <c r="A46" s="14"/>
      <c r="B46" s="15"/>
      <c r="C46" s="16"/>
      <c r="D46" s="15"/>
      <c r="E46" s="17"/>
    </row>
    <row r="47" spans="1:5">
      <c r="A47" s="14"/>
      <c r="B47" s="15"/>
      <c r="C47" s="16"/>
      <c r="D47" s="15"/>
      <c r="E47" s="17"/>
    </row>
    <row r="48" spans="1:5">
      <c r="A48" s="14"/>
      <c r="B48" s="15"/>
      <c r="C48" s="16"/>
      <c r="D48" s="15"/>
      <c r="E48" s="17"/>
    </row>
    <row r="49" spans="1:5">
      <c r="A49" s="14"/>
      <c r="B49" s="15"/>
      <c r="C49" s="16"/>
      <c r="D49" s="15"/>
      <c r="E49" s="17"/>
    </row>
    <row r="50" spans="1:5">
      <c r="A50" s="14"/>
      <c r="B50" s="15"/>
      <c r="C50" s="16"/>
      <c r="D50" s="15"/>
      <c r="E50" s="17"/>
    </row>
    <row r="51" spans="1:5">
      <c r="A51" s="14"/>
      <c r="B51" s="15"/>
      <c r="C51" s="16"/>
      <c r="D51" s="15"/>
      <c r="E51" s="17"/>
    </row>
    <row r="52" spans="1:5">
      <c r="A52" s="14"/>
      <c r="B52" s="15"/>
      <c r="C52" s="16"/>
      <c r="D52" s="15"/>
      <c r="E52" s="17"/>
    </row>
    <row r="53" spans="1:5">
      <c r="A53" s="14"/>
      <c r="B53" s="15"/>
      <c r="C53" s="16"/>
      <c r="D53" s="15"/>
      <c r="E53" s="17"/>
    </row>
    <row r="54" spans="1:5">
      <c r="A54" s="5" t="s">
        <v>31</v>
      </c>
      <c r="B54" s="6"/>
      <c r="C54" s="7">
        <f>SUBTOTAL(109,Tableau26811[[Montant ]])</f>
        <v>0</v>
      </c>
      <c r="D54" s="6"/>
      <c r="E54" s="8">
        <f>SUBTOTAL(109,Tableau26811[Montant])</f>
        <v>0</v>
      </c>
    </row>
  </sheetData>
  <mergeCells count="2">
    <mergeCell ref="A1:E1"/>
    <mergeCell ref="I6:J6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Info SCI</vt:lpstr>
      <vt:lpstr>Tableau de bord</vt:lpstr>
      <vt:lpstr>JAN</vt:lpstr>
      <vt:lpstr>FEV</vt:lpstr>
      <vt:lpstr>MAR</vt:lpstr>
      <vt:lpstr>AVR</vt:lpstr>
      <vt:lpstr>MAI</vt:lpstr>
      <vt:lpstr>JUIN</vt:lpstr>
      <vt:lpstr>JUIL</vt:lpstr>
      <vt:lpstr>AOU</vt:lpstr>
      <vt:lpstr>SEPT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2020-04-20T17:21:57Z</dcterms:created>
  <dcterms:modified xsi:type="dcterms:W3CDTF">2020-04-21T08:53:00Z</dcterms:modified>
</cp:coreProperties>
</file>